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210" activeTab="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<sst xmlns="http://schemas.openxmlformats.org/spreadsheetml/2006/main" count="347" uniqueCount="87">
  <si>
    <t>附件5</t>
  </si>
  <si>
    <t>第八届“云岭杯” 中华经典诵写讲大赛省复赛作品名额分配表</t>
  </si>
  <si>
    <t>表一  “书香彩云南”经典诵读大赛省复赛作品名额分配</t>
  </si>
  <si>
    <r>
      <rPr>
        <b/>
        <sz val="9"/>
        <color rgb="FF000000"/>
        <rFont val="宋体"/>
        <charset val="134"/>
      </rPr>
      <t>州市（高校）</t>
    </r>
  </si>
  <si>
    <r>
      <rPr>
        <b/>
        <sz val="9"/>
        <color rgb="FF000000"/>
        <rFont val="宋体"/>
        <charset val="134"/>
      </rPr>
      <t>小学生组</t>
    </r>
  </si>
  <si>
    <t>中学生组</t>
  </si>
  <si>
    <r>
      <rPr>
        <b/>
        <sz val="9"/>
        <color rgb="FF000000"/>
        <rFont val="宋体"/>
        <charset val="134"/>
      </rPr>
      <t>职业院校学生组</t>
    </r>
    <r>
      <rPr>
        <b/>
        <sz val="9"/>
        <color rgb="FF000000"/>
        <rFont val="Times New Roman"/>
        <charset val="134"/>
      </rPr>
      <t xml:space="preserve">
</t>
    </r>
    <r>
      <rPr>
        <b/>
        <sz val="9"/>
        <color rgb="FF000000"/>
        <rFont val="宋体"/>
        <charset val="134"/>
      </rPr>
      <t>（含中职、高职学生）</t>
    </r>
  </si>
  <si>
    <t>大学生组
（含研究生）</t>
  </si>
  <si>
    <r>
      <rPr>
        <b/>
        <sz val="9"/>
        <color rgb="FF000000"/>
        <rFont val="宋体"/>
        <charset val="134"/>
      </rPr>
      <t>留学生组</t>
    </r>
  </si>
  <si>
    <r>
      <rPr>
        <b/>
        <sz val="9"/>
        <color rgb="FF000000"/>
        <rFont val="宋体"/>
        <charset val="134"/>
      </rPr>
      <t>教师组（含幼儿园在职教师）</t>
    </r>
  </si>
  <si>
    <t>荣获第七届省赛优秀组织奖，额外奖励名额</t>
  </si>
  <si>
    <t>荣获第七届全国赛优秀组织奖，额外奖励名额</t>
  </si>
  <si>
    <t>昆明市
（含省属学校）</t>
  </si>
  <si>
    <t>/</t>
  </si>
  <si>
    <t>昆明市、经开区社会事务局、云南师范大学附属世纪金源学校、昆明市中华小学每组各1件</t>
  </si>
  <si>
    <t>昆明市、云南师范大学附属世纪金源学校每组各2件</t>
  </si>
  <si>
    <r>
      <rPr>
        <sz val="9"/>
        <color rgb="FF000000"/>
        <rFont val="宋体"/>
        <charset val="134"/>
      </rPr>
      <t>曲靖市</t>
    </r>
  </si>
  <si>
    <t>富源县、富源县第一小学、富源县第二小学、曲靖一中麒麟学校每组各1件</t>
  </si>
  <si>
    <r>
      <rPr>
        <sz val="9"/>
        <color rgb="FF000000"/>
        <rFont val="宋体"/>
        <charset val="134"/>
      </rPr>
      <t>玉溪市</t>
    </r>
  </si>
  <si>
    <r>
      <rPr>
        <sz val="9"/>
        <color rgb="FF000000"/>
        <rFont val="宋体"/>
        <charset val="134"/>
      </rPr>
      <t>保山市</t>
    </r>
  </si>
  <si>
    <t>腾冲市每组各1件</t>
  </si>
  <si>
    <r>
      <rPr>
        <sz val="9"/>
        <color rgb="FF000000"/>
        <rFont val="宋体"/>
        <charset val="134"/>
      </rPr>
      <t>昭通市</t>
    </r>
  </si>
  <si>
    <r>
      <rPr>
        <sz val="9"/>
        <color rgb="FF000000"/>
        <rFont val="宋体"/>
        <charset val="134"/>
      </rPr>
      <t>丽江市</t>
    </r>
  </si>
  <si>
    <t>丽江市古城区福慧学校每组各1件</t>
  </si>
  <si>
    <r>
      <rPr>
        <sz val="9"/>
        <color rgb="FF000000"/>
        <rFont val="宋体"/>
        <charset val="134"/>
      </rPr>
      <t>普洱市</t>
    </r>
  </si>
  <si>
    <r>
      <rPr>
        <sz val="9"/>
        <color rgb="FF000000"/>
        <rFont val="宋体"/>
        <charset val="134"/>
      </rPr>
      <t>临沧市</t>
    </r>
  </si>
  <si>
    <t>临沧市、临沧市第一中学、临翔区南屏小学每组各1件</t>
  </si>
  <si>
    <r>
      <rPr>
        <sz val="9"/>
        <color rgb="FF000000"/>
        <rFont val="宋体"/>
        <charset val="134"/>
      </rPr>
      <t>大理州</t>
    </r>
  </si>
  <si>
    <r>
      <rPr>
        <sz val="9"/>
        <color rgb="FF000000"/>
        <rFont val="宋体"/>
        <charset val="134"/>
      </rPr>
      <t>楚雄州</t>
    </r>
  </si>
  <si>
    <t>楚雄市、楚雄开发区实验小学每组各1件</t>
  </si>
  <si>
    <r>
      <rPr>
        <sz val="9"/>
        <color rgb="FF000000"/>
        <rFont val="宋体"/>
        <charset val="134"/>
      </rPr>
      <t>红河州</t>
    </r>
  </si>
  <si>
    <t>红河州、庆来学校每组各1件</t>
  </si>
  <si>
    <r>
      <rPr>
        <sz val="9"/>
        <color rgb="FF000000"/>
        <rFont val="宋体"/>
        <charset val="134"/>
      </rPr>
      <t>文山州</t>
    </r>
  </si>
  <si>
    <r>
      <rPr>
        <sz val="9"/>
        <color rgb="FF000000"/>
        <rFont val="宋体"/>
        <charset val="134"/>
      </rPr>
      <t>西双版纳州</t>
    </r>
  </si>
  <si>
    <t>景洪市、西双版纳州允景洪小学万达校区、西双版纳州允景洪小学每组各1件</t>
  </si>
  <si>
    <r>
      <rPr>
        <sz val="9"/>
        <color rgb="FF000000"/>
        <rFont val="宋体"/>
        <charset val="134"/>
      </rPr>
      <t>德宏州</t>
    </r>
  </si>
  <si>
    <r>
      <rPr>
        <sz val="9"/>
        <color rgb="FF000000"/>
        <rFont val="宋体"/>
        <charset val="134"/>
      </rPr>
      <t>怒江州</t>
    </r>
  </si>
  <si>
    <r>
      <rPr>
        <sz val="9"/>
        <color rgb="FF000000"/>
        <rFont val="宋体"/>
        <charset val="134"/>
      </rPr>
      <t>迪庆州</t>
    </r>
  </si>
  <si>
    <t>各高等学校</t>
  </si>
  <si>
    <t>每所高职院校最多推荐3件作品。含中职学生的高职院校可以高职院校为单位直接报送，高职和中职学生一共可报送4件作品。</t>
  </si>
  <si>
    <t>每所本科院校最多推荐7件作品</t>
  </si>
  <si>
    <t>有留学生的学校原则上最多推荐5件作品</t>
  </si>
  <si>
    <t>每所本科院校最多推荐4件作品，每所高职院校最多推荐2件作品</t>
  </si>
  <si>
    <t>云南大学、昆明理工大学、云南师范大学、云南财经大学、昆明学院、玉溪师范学院、曲靖师范学院、普洱学院、滇西科技师范学院、滇西应用技术大学、云南工商学院、丽江文化旅游学院每组各1件</t>
  </si>
  <si>
    <t>云南师范大学、楚雄师范学院每组各2件</t>
  </si>
  <si>
    <r>
      <rPr>
        <b/>
        <sz val="9"/>
        <color rgb="FF000000"/>
        <rFont val="宋体"/>
        <charset val="134"/>
      </rPr>
      <t>小计</t>
    </r>
  </si>
  <si>
    <r>
      <rPr>
        <b/>
        <sz val="9"/>
        <color rgb="FF000000"/>
        <rFont val="宋体"/>
        <charset val="134"/>
      </rPr>
      <t>合计</t>
    </r>
  </si>
  <si>
    <t>2487+社会人员组数量</t>
  </si>
  <si>
    <r>
      <rPr>
        <b/>
        <sz val="9"/>
        <color theme="1"/>
        <rFont val="宋体"/>
        <charset val="134"/>
      </rPr>
      <t>说明：</t>
    </r>
    <r>
      <rPr>
        <b/>
        <sz val="9"/>
        <color theme="1"/>
        <rFont val="Times New Roman"/>
        <charset val="134"/>
      </rPr>
      <t>1.</t>
    </r>
    <r>
      <rPr>
        <b/>
        <sz val="9"/>
        <color theme="1"/>
        <rFont val="宋体"/>
        <charset val="134"/>
      </rPr>
      <t>社会人员组参赛作品数量没有名额限制，州市语委成员单位参赛选手信息由州市教育体育局统一报送，省语委成员单位参赛选手及其他社会人员参赛选手信息由选手所在单位或选手个人直接报送。</t>
    </r>
    <r>
      <rPr>
        <b/>
        <sz val="9"/>
        <color theme="1"/>
        <rFont val="Times New Roman"/>
        <charset val="134"/>
      </rPr>
      <t>2.</t>
    </r>
    <r>
      <rPr>
        <b/>
        <sz val="9"/>
        <color theme="1"/>
        <rFont val="宋体"/>
        <charset val="134"/>
      </rPr>
      <t>省赛优秀组织奖评选标准：（</t>
    </r>
    <r>
      <rPr>
        <b/>
        <sz val="9"/>
        <color theme="1"/>
        <rFont val="Times New Roman"/>
        <charset val="134"/>
      </rPr>
      <t>1</t>
    </r>
    <r>
      <rPr>
        <b/>
        <sz val="9"/>
        <color theme="1"/>
        <rFont val="宋体"/>
        <charset val="134"/>
      </rPr>
      <t>）组织本地（校）选拔赛；（2）本地（校）收集作品数，即动员范围；（3）获省级一、二、三等奖作品占所推荐作品的比例排名。</t>
    </r>
    <r>
      <rPr>
        <b/>
        <sz val="9"/>
        <color theme="1"/>
        <rFont val="Times New Roman"/>
        <charset val="134"/>
      </rPr>
      <t>3.</t>
    </r>
    <r>
      <rPr>
        <b/>
        <sz val="9"/>
        <color theme="1"/>
        <rFont val="宋体"/>
        <charset val="134"/>
      </rPr>
      <t>全国赛优秀组织奖推荐标准：该赛项作品获全国一、二、三等奖数量在全省的排名。</t>
    </r>
  </si>
  <si>
    <t>表二  “墨香彩云南”汉字书写大赛省复赛作品名额分配</t>
  </si>
  <si>
    <t>书法作品类</t>
  </si>
  <si>
    <t>书法文创类</t>
  </si>
  <si>
    <r>
      <rPr>
        <b/>
        <sz val="9"/>
        <color theme="1"/>
        <rFont val="宋体"/>
        <charset val="134"/>
      </rPr>
      <t>小学生组</t>
    </r>
  </si>
  <si>
    <r>
      <rPr>
        <b/>
        <sz val="9"/>
        <color theme="1"/>
        <rFont val="宋体"/>
        <charset val="134"/>
      </rPr>
      <t>中学生组</t>
    </r>
    <r>
      <rPr>
        <b/>
        <sz val="9"/>
        <color theme="1"/>
        <rFont val="Times New Roman"/>
        <charset val="134"/>
      </rPr>
      <t xml:space="preserve">
</t>
    </r>
    <r>
      <rPr>
        <b/>
        <sz val="9"/>
        <color theme="1"/>
        <rFont val="宋体"/>
        <charset val="134"/>
      </rPr>
      <t>（含中职学生）</t>
    </r>
  </si>
  <si>
    <r>
      <rPr>
        <b/>
        <sz val="9"/>
        <color theme="1"/>
        <rFont val="宋体"/>
        <charset val="134"/>
      </rPr>
      <t>大学生组（含高职学生、研究生、留学生）</t>
    </r>
  </si>
  <si>
    <r>
      <rPr>
        <b/>
        <sz val="9"/>
        <color theme="1"/>
        <rFont val="宋体"/>
        <charset val="134"/>
      </rPr>
      <t>教师组</t>
    </r>
    <r>
      <rPr>
        <b/>
        <sz val="9"/>
        <color theme="1"/>
        <rFont val="Times New Roman"/>
        <charset val="134"/>
      </rPr>
      <t xml:space="preserve">
</t>
    </r>
    <r>
      <rPr>
        <b/>
        <sz val="9"/>
        <color theme="1"/>
        <rFont val="宋体"/>
        <charset val="134"/>
      </rPr>
      <t>（含幼儿园在职教师）</t>
    </r>
  </si>
  <si>
    <r>
      <rPr>
        <b/>
        <sz val="9"/>
        <color theme="1"/>
        <rFont val="宋体"/>
        <charset val="134"/>
      </rPr>
      <t>青少年组（</t>
    </r>
    <r>
      <rPr>
        <b/>
        <sz val="9"/>
        <color theme="1"/>
        <rFont val="Times New Roman"/>
        <charset val="134"/>
      </rPr>
      <t>18</t>
    </r>
    <r>
      <rPr>
        <b/>
        <sz val="9"/>
        <color theme="1"/>
        <rFont val="宋体"/>
        <charset val="134"/>
      </rPr>
      <t>岁以下）</t>
    </r>
  </si>
  <si>
    <t>成人组（18岁以上）</t>
  </si>
  <si>
    <r>
      <rPr>
        <b/>
        <sz val="9"/>
        <color rgb="FF000000"/>
        <rFont val="宋体"/>
        <charset val="134"/>
      </rPr>
      <t>硬笔</t>
    </r>
  </si>
  <si>
    <r>
      <rPr>
        <b/>
        <sz val="9"/>
        <color rgb="FF000000"/>
        <rFont val="宋体"/>
        <charset val="134"/>
      </rPr>
      <t>毛笔</t>
    </r>
  </si>
  <si>
    <t>硬笔</t>
  </si>
  <si>
    <t>毛笔</t>
  </si>
  <si>
    <t>临沧市、临沧市第一中学、临翔区南屏小学每组各21件</t>
  </si>
  <si>
    <t>每所本科院校最多推荐5件作品，每所高职院校最多推荐3件作品</t>
  </si>
  <si>
    <t>每所本科院校最多推荐3件作品，每所高职院校最多推荐2件作品</t>
  </si>
  <si>
    <t>每所高校至多推荐1件作品</t>
  </si>
  <si>
    <t>2646+社会人员组数量</t>
  </si>
  <si>
    <t>说明：1.社会人员组参赛作品数量没有名额限制，州市语委成员单位参赛选手信息由州市教育体育局统一报送，省语委成员单位参赛选手及其他社会人员参赛选手信息由选手所在单位或选手个人直接报送。2.省赛优秀组织奖评选标准：（1）组织本地（校）选拔赛；（2）本地（校）收集作品数，即动员范围；（3）获省级一、二、三等奖作品占所推荐作品的比例排名。3.全国赛优秀组织奖推荐标准：该赛项作品获全国一、二、三等奖数量在全省的排名。</t>
  </si>
  <si>
    <r>
      <rPr>
        <sz val="14"/>
        <color theme="1"/>
        <rFont val="方正小标宋_GBK"/>
        <charset val="134"/>
      </rPr>
      <t>表三</t>
    </r>
    <r>
      <rPr>
        <sz val="14"/>
        <color theme="1"/>
        <rFont val="Times New Roman"/>
        <charset val="134"/>
      </rPr>
      <t xml:space="preserve"> “</t>
    </r>
    <r>
      <rPr>
        <sz val="14"/>
        <color theme="1"/>
        <rFont val="方正小标宋_GBK"/>
        <charset val="134"/>
      </rPr>
      <t>诗意彩云南</t>
    </r>
    <r>
      <rPr>
        <sz val="14"/>
        <color theme="1"/>
        <rFont val="Times New Roman"/>
        <charset val="134"/>
      </rPr>
      <t>”</t>
    </r>
    <r>
      <rPr>
        <sz val="14"/>
        <color theme="1"/>
        <rFont val="方正小标宋_GBK"/>
        <charset val="134"/>
      </rPr>
      <t>诗词讲解大赛省复赛作品名额分配</t>
    </r>
  </si>
  <si>
    <t>讲解类</t>
  </si>
  <si>
    <t>演讲类</t>
  </si>
  <si>
    <t>荣获第七届优秀组织奖，额外奖励名额</t>
  </si>
  <si>
    <r>
      <rPr>
        <b/>
        <sz val="9"/>
        <color theme="1"/>
        <rFont val="宋体"/>
        <charset val="134"/>
      </rPr>
      <t>小学教师组</t>
    </r>
  </si>
  <si>
    <r>
      <rPr>
        <b/>
        <sz val="9"/>
        <color theme="1"/>
        <rFont val="宋体"/>
        <charset val="134"/>
      </rPr>
      <t>中学教师组（含中职教师）</t>
    </r>
  </si>
  <si>
    <t>大学教师组（含高职教师）</t>
  </si>
  <si>
    <t>小学生组</t>
  </si>
  <si>
    <t>职业院校学生组（含中职、高职学生）</t>
  </si>
  <si>
    <t>留学生组</t>
  </si>
  <si>
    <r>
      <rPr>
        <sz val="9"/>
        <color rgb="FF000000"/>
        <rFont val="宋体"/>
        <charset val="134"/>
      </rPr>
      <t>每所本科院校最多推荐</t>
    </r>
    <r>
      <rPr>
        <sz val="9"/>
        <color rgb="FF000000"/>
        <rFont val="Times New Roman"/>
        <charset val="134"/>
      </rPr>
      <t>4</t>
    </r>
    <r>
      <rPr>
        <sz val="9"/>
        <color rgb="FF000000"/>
        <rFont val="宋体"/>
        <charset val="134"/>
      </rPr>
      <t>件作品，每所高职院校最多推荐</t>
    </r>
    <r>
      <rPr>
        <sz val="9"/>
        <color rgb="FF000000"/>
        <rFont val="Times New Roman"/>
        <charset val="134"/>
      </rPr>
      <t>2</t>
    </r>
    <r>
      <rPr>
        <sz val="9"/>
        <color rgb="FF000000"/>
        <rFont val="宋体"/>
        <charset val="134"/>
      </rPr>
      <t>件作品</t>
    </r>
  </si>
  <si>
    <t>每所高职院校最多推荐2件作品</t>
  </si>
  <si>
    <r>
      <rPr>
        <sz val="9"/>
        <color rgb="FF000000"/>
        <rFont val="宋体"/>
        <charset val="134"/>
      </rPr>
      <t>每所本科院校最多推荐</t>
    </r>
    <r>
      <rPr>
        <sz val="9"/>
        <color rgb="FF000000"/>
        <rFont val="Times New Roman"/>
        <charset val="134"/>
      </rPr>
      <t>4</t>
    </r>
    <r>
      <rPr>
        <sz val="9"/>
        <color rgb="FF000000"/>
        <rFont val="宋体"/>
        <charset val="134"/>
      </rPr>
      <t>件作品</t>
    </r>
  </si>
  <si>
    <t>有留学生的学校原则上最多推荐3件作品</t>
  </si>
  <si>
    <r>
      <rPr>
        <sz val="9"/>
        <color rgb="FF000000"/>
        <rFont val="宋体"/>
        <charset val="134"/>
      </rPr>
      <t>每所院校最多推荐</t>
    </r>
    <r>
      <rPr>
        <sz val="11"/>
        <color theme="1"/>
        <rFont val="Times New Roman"/>
        <charset val="134"/>
      </rPr>
      <t>1</t>
    </r>
    <r>
      <rPr>
        <sz val="11"/>
        <color theme="1"/>
        <rFont val="宋体"/>
        <charset val="134"/>
      </rPr>
      <t>件作品</t>
    </r>
  </si>
  <si>
    <t>每所高职院校最多推荐1件作品</t>
  </si>
  <si>
    <t>每所本科院校最多推荐2件作品</t>
  </si>
  <si>
    <t>有留学生的学校原则上最多推荐2件作品</t>
  </si>
  <si>
    <r>
      <rPr>
        <b/>
        <sz val="9"/>
        <color theme="1"/>
        <rFont val="宋体"/>
        <charset val="134"/>
      </rPr>
      <t>小计</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</si>
</sst>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方正小标宋_GBK"/>
      <charset val="134"/>
    </font>
    <font>
      <b/>
      <sz val="9"/>
      <color rgb="FF000000"/>
      <name val="Times New Roman"/>
      <charset val="134"/>
    </font>
    <font>
      <b/>
      <sz val="9"/>
      <color theme="1"/>
      <name val="Times New Roman"/>
      <charset val="134"/>
    </font>
    <font>
      <b/>
      <sz val="9"/>
      <color theme="1"/>
      <name val="宋体"/>
      <charset val="134"/>
    </font>
    <font>
      <sz val="9"/>
      <color rgb="FF000000"/>
      <name val="宋体"/>
      <charset val="134"/>
    </font>
    <font>
      <sz val="9"/>
      <color rgb="FF000000"/>
      <name val="Times New Roman"/>
      <charset val="134"/>
    </font>
    <font>
      <b/>
      <sz val="9"/>
      <color rgb="FF000000"/>
      <name val="宋体"/>
      <charset val="134"/>
    </font>
    <font>
      <sz val="9"/>
      <color theme="1"/>
      <name val="宋体"/>
      <charset val="134"/>
    </font>
    <font>
      <sz val="12"/>
      <color theme="1"/>
      <name val="方正黑体_GBK"/>
      <charset val="134"/>
    </font>
    <font>
      <sz val="16"/>
      <color theme="1"/>
      <name val="方正小标宋_GBK"/>
      <charset val="134"/>
    </font>
    <font>
      <sz val="11"/>
      <color rgb="FFFA7D00"/>
      <name val="宋体"/>
      <charset val="0"/>
      <scheme val="minor"/>
    </font>
    <font>
      <sz val="11"/>
      <color theme="1"/>
      <name val="宋体"/>
      <charset val="0"/>
      <scheme val="minor"/>
    </font>
    <font>
      <b/>
      <sz val="11"/>
      <color rgb="FF3F3F3F"/>
      <name val="宋体"/>
      <charset val="0"/>
      <scheme val="minor"/>
    </font>
    <font>
      <sz val="11"/>
      <color theme="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rgb="FF9C0006"/>
      <name val="宋体"/>
      <charset val="0"/>
      <scheme val="minor"/>
    </font>
    <font>
      <sz val="14"/>
      <color theme="1"/>
      <name val="Times New Roman"/>
      <charset val="134"/>
    </font>
    <font>
      <sz val="11"/>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5" fillId="16" borderId="0" applyNumberFormat="0" applyBorder="0" applyAlignment="0" applyProtection="0">
      <alignment vertical="center"/>
    </xf>
    <xf numFmtId="0" fontId="13" fillId="32" borderId="0" applyNumberFormat="0" applyBorder="0" applyAlignment="0" applyProtection="0">
      <alignment vertical="center"/>
    </xf>
    <xf numFmtId="0" fontId="15" fillId="19" borderId="0" applyNumberFormat="0" applyBorder="0" applyAlignment="0" applyProtection="0">
      <alignment vertical="center"/>
    </xf>
    <xf numFmtId="0" fontId="27" fillId="21" borderId="15" applyNumberFormat="0" applyAlignment="0" applyProtection="0">
      <alignment vertical="center"/>
    </xf>
    <xf numFmtId="0" fontId="13" fillId="31" borderId="0" applyNumberFormat="0" applyBorder="0" applyAlignment="0" applyProtection="0">
      <alignment vertical="center"/>
    </xf>
    <xf numFmtId="0" fontId="13" fillId="14" borderId="0" applyNumberFormat="0" applyBorder="0" applyAlignment="0" applyProtection="0">
      <alignment vertical="center"/>
    </xf>
    <xf numFmtId="44" fontId="0" fillId="0" borderId="0" applyFont="0" applyFill="0" applyBorder="0" applyAlignment="0" applyProtection="0">
      <alignment vertical="center"/>
    </xf>
    <xf numFmtId="0" fontId="15" fillId="28" borderId="0" applyNumberFormat="0" applyBorder="0" applyAlignment="0" applyProtection="0">
      <alignment vertical="center"/>
    </xf>
    <xf numFmtId="9" fontId="0" fillId="0" borderId="0" applyFont="0" applyFill="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15" fillId="13" borderId="0" applyNumberFormat="0" applyBorder="0" applyAlignment="0" applyProtection="0">
      <alignment vertical="center"/>
    </xf>
    <xf numFmtId="0" fontId="28" fillId="3" borderId="15" applyNumberFormat="0" applyAlignment="0" applyProtection="0">
      <alignment vertical="center"/>
    </xf>
    <xf numFmtId="0" fontId="15" fillId="23" borderId="0" applyNumberFormat="0" applyBorder="0" applyAlignment="0" applyProtection="0">
      <alignment vertical="center"/>
    </xf>
    <xf numFmtId="0" fontId="26" fillId="20" borderId="0" applyNumberFormat="0" applyBorder="0" applyAlignment="0" applyProtection="0">
      <alignment vertical="center"/>
    </xf>
    <xf numFmtId="0" fontId="13" fillId="22" borderId="0" applyNumberFormat="0" applyBorder="0" applyAlignment="0" applyProtection="0">
      <alignment vertical="center"/>
    </xf>
    <xf numFmtId="0" fontId="17" fillId="8" borderId="0" applyNumberFormat="0" applyBorder="0" applyAlignment="0" applyProtection="0">
      <alignment vertical="center"/>
    </xf>
    <xf numFmtId="0" fontId="13" fillId="17" borderId="0" applyNumberFormat="0" applyBorder="0" applyAlignment="0" applyProtection="0">
      <alignment vertical="center"/>
    </xf>
    <xf numFmtId="0" fontId="25" fillId="0" borderId="13" applyNumberFormat="0" applyFill="0" applyAlignment="0" applyProtection="0">
      <alignment vertical="center"/>
    </xf>
    <xf numFmtId="0" fontId="30" fillId="29" borderId="0" applyNumberFormat="0" applyBorder="0" applyAlignment="0" applyProtection="0">
      <alignment vertical="center"/>
    </xf>
    <xf numFmtId="0" fontId="18" fillId="10" borderId="11" applyNumberFormat="0" applyAlignment="0" applyProtection="0">
      <alignment vertical="center"/>
    </xf>
    <xf numFmtId="0" fontId="14" fillId="3" borderId="9" applyNumberFormat="0" applyAlignment="0" applyProtection="0">
      <alignment vertical="center"/>
    </xf>
    <xf numFmtId="0" fontId="19" fillId="0" borderId="10" applyNumberFormat="0" applyFill="0" applyAlignment="0" applyProtection="0">
      <alignment vertical="center"/>
    </xf>
    <xf numFmtId="0" fontId="24" fillId="0" borderId="0" applyNumberFormat="0" applyFill="0" applyBorder="0" applyAlignment="0" applyProtection="0">
      <alignment vertical="center"/>
    </xf>
    <xf numFmtId="0" fontId="13" fillId="15" borderId="0" applyNumberFormat="0" applyBorder="0" applyAlignment="0" applyProtection="0">
      <alignment vertical="center"/>
    </xf>
    <xf numFmtId="0" fontId="21" fillId="0" borderId="0" applyNumberFormat="0" applyFill="0" applyBorder="0" applyAlignment="0" applyProtection="0">
      <alignment vertical="center"/>
    </xf>
    <xf numFmtId="42" fontId="0" fillId="0" borderId="0" applyFont="0" applyFill="0" applyBorder="0" applyAlignment="0" applyProtection="0">
      <alignment vertical="center"/>
    </xf>
    <xf numFmtId="0" fontId="13" fillId="12"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30" borderId="0" applyNumberFormat="0" applyBorder="0" applyAlignment="0" applyProtection="0">
      <alignment vertical="center"/>
    </xf>
    <xf numFmtId="0" fontId="23" fillId="0" borderId="0" applyNumberFormat="0" applyFill="0" applyBorder="0" applyAlignment="0" applyProtection="0">
      <alignment vertical="center"/>
    </xf>
    <xf numFmtId="0" fontId="15" fillId="11" borderId="0" applyNumberFormat="0" applyBorder="0" applyAlignment="0" applyProtection="0">
      <alignment vertical="center"/>
    </xf>
    <xf numFmtId="0" fontId="0" fillId="18" borderId="14" applyNumberFormat="0" applyFont="0" applyAlignment="0" applyProtection="0">
      <alignment vertical="center"/>
    </xf>
    <xf numFmtId="0" fontId="13" fillId="9" borderId="0" applyNumberFormat="0" applyBorder="0" applyAlignment="0" applyProtection="0">
      <alignment vertical="center"/>
    </xf>
    <xf numFmtId="0" fontId="15" fillId="4" borderId="0" applyNumberFormat="0" applyBorder="0" applyAlignment="0" applyProtection="0">
      <alignment vertical="center"/>
    </xf>
    <xf numFmtId="0" fontId="13" fillId="5" borderId="0" applyNumberFormat="0" applyBorder="0" applyAlignment="0" applyProtection="0">
      <alignment vertical="center"/>
    </xf>
    <xf numFmtId="0" fontId="2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6" fillId="0" borderId="10" applyNumberFormat="0" applyFill="0" applyAlignment="0" applyProtection="0">
      <alignment vertical="center"/>
    </xf>
    <xf numFmtId="0" fontId="13" fillId="7" borderId="0" applyNumberFormat="0" applyBorder="0" applyAlignment="0" applyProtection="0">
      <alignment vertical="center"/>
    </xf>
    <xf numFmtId="0" fontId="21" fillId="0" borderId="12" applyNumberFormat="0" applyFill="0" applyAlignment="0" applyProtection="0">
      <alignment vertical="center"/>
    </xf>
    <xf numFmtId="0" fontId="15" fillId="6" borderId="0" applyNumberFormat="0" applyBorder="0" applyAlignment="0" applyProtection="0">
      <alignment vertical="center"/>
    </xf>
    <xf numFmtId="0" fontId="13" fillId="2" borderId="0" applyNumberFormat="0" applyBorder="0" applyAlignment="0" applyProtection="0">
      <alignment vertical="center"/>
    </xf>
    <xf numFmtId="0" fontId="12" fillId="0" borderId="8" applyNumberFormat="0" applyFill="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0" borderId="0" xfId="0" applyFont="1" applyFill="1" applyAlignment="1">
      <alignment horizontal="left" vertical="center" wrapText="1"/>
    </xf>
    <xf numFmtId="0" fontId="4" fillId="0" borderId="0" xfId="0" applyFont="1" applyFill="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4" fillId="0" borderId="0" xfId="0" applyFont="1" applyFill="1" applyAlignment="1">
      <alignmen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10" fillId="0" borderId="0" xfId="0" applyFont="1">
      <alignment vertical="center"/>
    </xf>
    <xf numFmtId="0" fontId="11" fillId="0" borderId="0" xfId="0" applyFont="1" applyFill="1" applyAlignment="1">
      <alignment horizontal="center" vertical="center" wrapText="1"/>
    </xf>
    <xf numFmtId="0" fontId="6"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7" workbookViewId="0">
      <selection activeCell="A24" sqref="A24:I24"/>
    </sheetView>
  </sheetViews>
  <sheetFormatPr defaultColWidth="9" defaultRowHeight="13.5"/>
  <cols>
    <col min="1" max="1" width="12" customWidth="1"/>
    <col min="4" max="4" width="15.625" customWidth="1"/>
    <col min="5" max="5" width="10.5" customWidth="1"/>
    <col min="7" max="7" width="12.125" customWidth="1"/>
    <col min="8" max="8" width="17" customWidth="1"/>
    <col min="9" max="9" width="11.875" customWidth="1"/>
  </cols>
  <sheetData>
    <row r="1" ht="27" customHeight="1" spans="1:1">
      <c r="A1" s="26" t="s">
        <v>0</v>
      </c>
    </row>
    <row r="2" s="24" customFormat="1" ht="24" customHeight="1" spans="1:9">
      <c r="A2" s="27" t="s">
        <v>1</v>
      </c>
      <c r="B2" s="27"/>
      <c r="C2" s="27"/>
      <c r="D2" s="27"/>
      <c r="E2" s="27"/>
      <c r="F2" s="27"/>
      <c r="G2" s="27"/>
      <c r="H2" s="27"/>
      <c r="I2" s="27"/>
    </row>
    <row r="3" s="25" customFormat="1" ht="32" customHeight="1" spans="1:9">
      <c r="A3" s="2" t="s">
        <v>2</v>
      </c>
      <c r="B3" s="2"/>
      <c r="C3" s="2"/>
      <c r="D3" s="2"/>
      <c r="E3" s="2"/>
      <c r="F3" s="2"/>
      <c r="G3" s="2"/>
      <c r="H3" s="2"/>
      <c r="I3" s="2"/>
    </row>
    <row r="4" s="24" customFormat="1" ht="48" customHeight="1" spans="1:9">
      <c r="A4" s="3" t="s">
        <v>3</v>
      </c>
      <c r="B4" s="3" t="s">
        <v>4</v>
      </c>
      <c r="C4" s="10" t="s">
        <v>5</v>
      </c>
      <c r="D4" s="10" t="s">
        <v>6</v>
      </c>
      <c r="E4" s="10" t="s">
        <v>7</v>
      </c>
      <c r="F4" s="3" t="s">
        <v>8</v>
      </c>
      <c r="G4" s="3" t="s">
        <v>9</v>
      </c>
      <c r="H4" s="10" t="s">
        <v>10</v>
      </c>
      <c r="I4" s="10" t="s">
        <v>11</v>
      </c>
    </row>
    <row r="5" s="24" customFormat="1" ht="64" customHeight="1" spans="1:9">
      <c r="A5" s="7" t="s">
        <v>12</v>
      </c>
      <c r="B5" s="8">
        <v>40</v>
      </c>
      <c r="C5" s="8">
        <v>40</v>
      </c>
      <c r="D5" s="8">
        <v>25</v>
      </c>
      <c r="E5" s="8" t="s">
        <v>13</v>
      </c>
      <c r="F5" s="8" t="s">
        <v>13</v>
      </c>
      <c r="G5" s="8">
        <f>22+20</f>
        <v>42</v>
      </c>
      <c r="H5" s="15" t="s">
        <v>14</v>
      </c>
      <c r="I5" s="15" t="s">
        <v>15</v>
      </c>
    </row>
    <row r="6" s="24" customFormat="1" ht="58" customHeight="1" spans="1:9">
      <c r="A6" s="8" t="s">
        <v>16</v>
      </c>
      <c r="B6" s="8">
        <v>32</v>
      </c>
      <c r="C6" s="8">
        <v>32</v>
      </c>
      <c r="D6" s="8">
        <v>20</v>
      </c>
      <c r="E6" s="8" t="s">
        <v>13</v>
      </c>
      <c r="F6" s="8" t="s">
        <v>13</v>
      </c>
      <c r="G6" s="8">
        <v>32</v>
      </c>
      <c r="H6" s="15" t="s">
        <v>17</v>
      </c>
      <c r="I6" s="16"/>
    </row>
    <row r="7" s="24" customFormat="1" ht="14.25" spans="1:9">
      <c r="A7" s="8" t="s">
        <v>18</v>
      </c>
      <c r="B7" s="8">
        <v>16</v>
      </c>
      <c r="C7" s="8">
        <v>16</v>
      </c>
      <c r="D7" s="8">
        <v>9</v>
      </c>
      <c r="E7" s="8" t="s">
        <v>13</v>
      </c>
      <c r="F7" s="8" t="s">
        <v>13</v>
      </c>
      <c r="G7" s="8">
        <v>20</v>
      </c>
      <c r="H7" s="15"/>
      <c r="I7" s="16"/>
    </row>
    <row r="8" s="24" customFormat="1" ht="14.25" spans="1:9">
      <c r="A8" s="8" t="s">
        <v>19</v>
      </c>
      <c r="B8" s="8">
        <v>16</v>
      </c>
      <c r="C8" s="8">
        <v>16</v>
      </c>
      <c r="D8" s="8">
        <v>9</v>
      </c>
      <c r="E8" s="8" t="s">
        <v>13</v>
      </c>
      <c r="F8" s="8" t="s">
        <v>13</v>
      </c>
      <c r="G8" s="8">
        <v>17</v>
      </c>
      <c r="H8" s="15" t="s">
        <v>20</v>
      </c>
      <c r="I8" s="16"/>
    </row>
    <row r="9" s="24" customFormat="1" ht="14.25" spans="1:9">
      <c r="A9" s="8" t="s">
        <v>21</v>
      </c>
      <c r="B9" s="8">
        <v>26</v>
      </c>
      <c r="C9" s="8">
        <v>26</v>
      </c>
      <c r="D9" s="8">
        <v>17</v>
      </c>
      <c r="E9" s="8" t="s">
        <v>13</v>
      </c>
      <c r="F9" s="8" t="s">
        <v>13</v>
      </c>
      <c r="G9" s="8">
        <v>22</v>
      </c>
      <c r="H9" s="15"/>
      <c r="I9" s="16"/>
    </row>
    <row r="10" s="24" customFormat="1" ht="22.5" spans="1:9">
      <c r="A10" s="8" t="s">
        <v>22</v>
      </c>
      <c r="B10" s="8">
        <v>10</v>
      </c>
      <c r="C10" s="8">
        <v>10</v>
      </c>
      <c r="D10" s="8">
        <v>6</v>
      </c>
      <c r="E10" s="8" t="s">
        <v>13</v>
      </c>
      <c r="F10" s="8" t="s">
        <v>13</v>
      </c>
      <c r="G10" s="8">
        <v>15</v>
      </c>
      <c r="H10" s="15" t="s">
        <v>23</v>
      </c>
      <c r="I10" s="16"/>
    </row>
    <row r="11" s="24" customFormat="1" ht="14.25" spans="1:9">
      <c r="A11" s="8" t="s">
        <v>24</v>
      </c>
      <c r="B11" s="8">
        <v>14</v>
      </c>
      <c r="C11" s="8">
        <v>14</v>
      </c>
      <c r="D11" s="8">
        <v>8</v>
      </c>
      <c r="E11" s="8" t="s">
        <v>13</v>
      </c>
      <c r="F11" s="8" t="s">
        <v>13</v>
      </c>
      <c r="G11" s="8">
        <v>17</v>
      </c>
      <c r="H11" s="15"/>
      <c r="I11" s="16"/>
    </row>
    <row r="12" s="24" customFormat="1" ht="45" customHeight="1" spans="1:9">
      <c r="A12" s="8" t="s">
        <v>25</v>
      </c>
      <c r="B12" s="8">
        <v>16</v>
      </c>
      <c r="C12" s="8">
        <v>16</v>
      </c>
      <c r="D12" s="8">
        <v>9</v>
      </c>
      <c r="E12" s="8" t="s">
        <v>13</v>
      </c>
      <c r="F12" s="8" t="s">
        <v>13</v>
      </c>
      <c r="G12" s="8">
        <v>17</v>
      </c>
      <c r="H12" s="15" t="s">
        <v>26</v>
      </c>
      <c r="I12" s="16"/>
    </row>
    <row r="13" s="24" customFormat="1" ht="14.25" spans="1:9">
      <c r="A13" s="8" t="s">
        <v>27</v>
      </c>
      <c r="B13" s="8">
        <v>22</v>
      </c>
      <c r="C13" s="8">
        <v>22</v>
      </c>
      <c r="D13" s="8">
        <v>14</v>
      </c>
      <c r="E13" s="8" t="s">
        <v>13</v>
      </c>
      <c r="F13" s="8" t="s">
        <v>13</v>
      </c>
      <c r="G13" s="8">
        <v>22</v>
      </c>
      <c r="H13" s="15"/>
      <c r="I13" s="16"/>
    </row>
    <row r="14" s="24" customFormat="1" ht="33" customHeight="1" spans="1:9">
      <c r="A14" s="8" t="s">
        <v>28</v>
      </c>
      <c r="B14" s="8">
        <v>16</v>
      </c>
      <c r="C14" s="8">
        <v>16</v>
      </c>
      <c r="D14" s="8">
        <v>10</v>
      </c>
      <c r="E14" s="8" t="s">
        <v>13</v>
      </c>
      <c r="F14" s="8" t="s">
        <v>13</v>
      </c>
      <c r="G14" s="8">
        <v>17</v>
      </c>
      <c r="H14" s="15" t="s">
        <v>29</v>
      </c>
      <c r="I14" s="16"/>
    </row>
    <row r="15" s="24" customFormat="1" ht="35" customHeight="1" spans="1:9">
      <c r="A15" s="8" t="s">
        <v>30</v>
      </c>
      <c r="B15" s="8">
        <v>22</v>
      </c>
      <c r="C15" s="8">
        <v>22</v>
      </c>
      <c r="D15" s="8">
        <v>14</v>
      </c>
      <c r="E15" s="8" t="s">
        <v>13</v>
      </c>
      <c r="F15" s="8" t="s">
        <v>13</v>
      </c>
      <c r="G15" s="8">
        <v>20</v>
      </c>
      <c r="H15" s="15" t="s">
        <v>31</v>
      </c>
      <c r="I15" s="16"/>
    </row>
    <row r="16" s="24" customFormat="1" ht="14.25" spans="1:9">
      <c r="A16" s="8" t="s">
        <v>32</v>
      </c>
      <c r="B16" s="8">
        <v>16</v>
      </c>
      <c r="C16" s="8">
        <v>16</v>
      </c>
      <c r="D16" s="8">
        <v>10</v>
      </c>
      <c r="E16" s="8" t="s">
        <v>13</v>
      </c>
      <c r="F16" s="8" t="s">
        <v>13</v>
      </c>
      <c r="G16" s="8">
        <v>16</v>
      </c>
      <c r="H16" s="15"/>
      <c r="I16" s="16"/>
    </row>
    <row r="17" s="24" customFormat="1" ht="57" customHeight="1" spans="1:9">
      <c r="A17" s="8" t="s">
        <v>33</v>
      </c>
      <c r="B17" s="8">
        <v>10</v>
      </c>
      <c r="C17" s="8">
        <v>10</v>
      </c>
      <c r="D17" s="8">
        <v>5</v>
      </c>
      <c r="E17" s="8" t="s">
        <v>13</v>
      </c>
      <c r="F17" s="8" t="s">
        <v>13</v>
      </c>
      <c r="G17" s="8">
        <v>15</v>
      </c>
      <c r="H17" s="15" t="s">
        <v>34</v>
      </c>
      <c r="I17" s="16"/>
    </row>
    <row r="18" s="24" customFormat="1" ht="14.25" spans="1:9">
      <c r="A18" s="8" t="s">
        <v>35</v>
      </c>
      <c r="B18" s="8">
        <v>10</v>
      </c>
      <c r="C18" s="8">
        <v>10</v>
      </c>
      <c r="D18" s="8">
        <v>6</v>
      </c>
      <c r="E18" s="8" t="s">
        <v>13</v>
      </c>
      <c r="F18" s="8" t="s">
        <v>13</v>
      </c>
      <c r="G18" s="8">
        <v>15</v>
      </c>
      <c r="H18" s="15"/>
      <c r="I18" s="16"/>
    </row>
    <row r="19" s="24" customFormat="1" ht="14.25" spans="1:9">
      <c r="A19" s="8" t="s">
        <v>36</v>
      </c>
      <c r="B19" s="8">
        <v>8</v>
      </c>
      <c r="C19" s="8">
        <v>8</v>
      </c>
      <c r="D19" s="8">
        <v>4</v>
      </c>
      <c r="E19" s="8" t="s">
        <v>13</v>
      </c>
      <c r="F19" s="8" t="s">
        <v>13</v>
      </c>
      <c r="G19" s="8">
        <v>14</v>
      </c>
      <c r="H19" s="17"/>
      <c r="I19" s="16"/>
    </row>
    <row r="20" s="24" customFormat="1" spans="1:9">
      <c r="A20" s="8" t="s">
        <v>37</v>
      </c>
      <c r="B20" s="8">
        <v>8</v>
      </c>
      <c r="C20" s="8">
        <v>8</v>
      </c>
      <c r="D20" s="8">
        <v>4</v>
      </c>
      <c r="E20" s="8" t="s">
        <v>13</v>
      </c>
      <c r="F20" s="8" t="s">
        <v>13</v>
      </c>
      <c r="G20" s="8">
        <v>14</v>
      </c>
      <c r="H20" s="15"/>
      <c r="I20" s="18"/>
    </row>
    <row r="21" s="24" customFormat="1" ht="115" customHeight="1" spans="1:12">
      <c r="A21" s="7" t="s">
        <v>38</v>
      </c>
      <c r="B21" s="8" t="s">
        <v>13</v>
      </c>
      <c r="C21" s="8" t="s">
        <v>13</v>
      </c>
      <c r="D21" s="28" t="s">
        <v>39</v>
      </c>
      <c r="E21" s="7" t="s">
        <v>40</v>
      </c>
      <c r="F21" s="7" t="s">
        <v>41</v>
      </c>
      <c r="G21" s="7" t="s">
        <v>42</v>
      </c>
      <c r="H21" s="15" t="s">
        <v>43</v>
      </c>
      <c r="I21" s="15" t="s">
        <v>44</v>
      </c>
      <c r="L21"/>
    </row>
    <row r="22" s="24" customFormat="1" ht="21" customHeight="1" spans="1:9">
      <c r="A22" s="3" t="s">
        <v>45</v>
      </c>
      <c r="B22" s="3">
        <f>SUM(B5:B20)</f>
        <v>282</v>
      </c>
      <c r="C22" s="3">
        <f>SUM(C5:C20)</f>
        <v>282</v>
      </c>
      <c r="D22" s="3">
        <f>SUM(D5:D20)+58*3</f>
        <v>344</v>
      </c>
      <c r="E22" s="3">
        <v>406</v>
      </c>
      <c r="F22" s="3">
        <f>90*5</f>
        <v>450</v>
      </c>
      <c r="G22" s="3">
        <f>SUM(G5:G20)+33*4+58*2</f>
        <v>563</v>
      </c>
      <c r="H22" s="5">
        <v>32</v>
      </c>
      <c r="I22" s="5">
        <v>8</v>
      </c>
    </row>
    <row r="23" s="24" customFormat="1" ht="29" customHeight="1" spans="1:9">
      <c r="A23" s="3" t="s">
        <v>46</v>
      </c>
      <c r="B23" s="20" t="s">
        <v>47</v>
      </c>
      <c r="C23" s="29"/>
      <c r="D23" s="29"/>
      <c r="E23" s="29"/>
      <c r="F23" s="29"/>
      <c r="G23" s="29"/>
      <c r="H23" s="29"/>
      <c r="I23" s="30"/>
    </row>
    <row r="24" s="25" customFormat="1" ht="53" customHeight="1" spans="1:9">
      <c r="A24" s="11" t="s">
        <v>48</v>
      </c>
      <c r="B24" s="12"/>
      <c r="C24" s="12"/>
      <c r="D24" s="12"/>
      <c r="E24" s="12"/>
      <c r="F24" s="12"/>
      <c r="G24" s="12"/>
      <c r="H24" s="12"/>
      <c r="I24" s="12"/>
    </row>
  </sheetData>
  <mergeCells count="4">
    <mergeCell ref="A2:I2"/>
    <mergeCell ref="A3:I3"/>
    <mergeCell ref="B23:I23"/>
    <mergeCell ref="A24:I24"/>
  </mergeCells>
  <pageMargins left="0.75" right="0.75" top="1" bottom="1" header="0.5" footer="0.5"/>
  <pageSetup paperSize="9" scale="8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opLeftCell="A5" workbookViewId="0">
      <selection activeCell="B23" sqref="B23:O23"/>
    </sheetView>
  </sheetViews>
  <sheetFormatPr defaultColWidth="9" defaultRowHeight="13.5"/>
  <cols>
    <col min="1" max="1" width="12" customWidth="1"/>
    <col min="2" max="2" width="6.625" customWidth="1"/>
    <col min="3" max="3" width="6.375" customWidth="1"/>
    <col min="4" max="4" width="6.5" customWidth="1"/>
    <col min="5" max="5" width="6.25" customWidth="1"/>
    <col min="6" max="6" width="7.5" customWidth="1"/>
    <col min="7" max="7" width="8.5" customWidth="1"/>
    <col min="8" max="8" width="8.75" customWidth="1"/>
    <col min="9" max="9" width="7" customWidth="1"/>
    <col min="10" max="10" width="7.375" customWidth="1"/>
    <col min="11" max="11" width="8.875" customWidth="1"/>
    <col min="12" max="13" width="7.75" customWidth="1"/>
    <col min="14" max="14" width="16.25" customWidth="1"/>
  </cols>
  <sheetData>
    <row r="1" s="1" customFormat="1" ht="31" customHeight="1" spans="1:15">
      <c r="A1" s="2" t="s">
        <v>49</v>
      </c>
      <c r="B1" s="2"/>
      <c r="C1" s="2"/>
      <c r="D1" s="2"/>
      <c r="E1" s="2"/>
      <c r="F1" s="2"/>
      <c r="G1" s="2"/>
      <c r="H1" s="2"/>
      <c r="I1" s="2"/>
      <c r="J1" s="2"/>
      <c r="K1" s="2"/>
      <c r="L1" s="2"/>
      <c r="M1" s="2"/>
      <c r="N1" s="2"/>
      <c r="O1" s="2"/>
    </row>
    <row r="2" s="1" customFormat="1" ht="31" customHeight="1" spans="1:15">
      <c r="A2" s="3" t="s">
        <v>3</v>
      </c>
      <c r="B2" s="4" t="s">
        <v>50</v>
      </c>
      <c r="C2" s="4"/>
      <c r="D2" s="4"/>
      <c r="E2" s="4"/>
      <c r="F2" s="4"/>
      <c r="G2" s="4"/>
      <c r="H2" s="4"/>
      <c r="I2" s="4"/>
      <c r="J2" s="4" t="s">
        <v>51</v>
      </c>
      <c r="K2" s="4"/>
      <c r="L2" s="4"/>
      <c r="M2" s="4"/>
      <c r="N2" s="13" t="s">
        <v>10</v>
      </c>
      <c r="O2" s="13" t="s">
        <v>11</v>
      </c>
    </row>
    <row r="3" s="1" customFormat="1" ht="34" customHeight="1" spans="1:15">
      <c r="A3" s="3"/>
      <c r="B3" s="5" t="s">
        <v>52</v>
      </c>
      <c r="C3" s="5"/>
      <c r="D3" s="6" t="s">
        <v>53</v>
      </c>
      <c r="E3" s="5"/>
      <c r="F3" s="5" t="s">
        <v>54</v>
      </c>
      <c r="G3" s="5"/>
      <c r="H3" s="6" t="s">
        <v>55</v>
      </c>
      <c r="I3" s="5"/>
      <c r="J3" s="6" t="s">
        <v>56</v>
      </c>
      <c r="K3" s="6"/>
      <c r="L3" s="6" t="s">
        <v>57</v>
      </c>
      <c r="M3" s="6"/>
      <c r="N3" s="22"/>
      <c r="O3" s="22"/>
    </row>
    <row r="4" s="1" customFormat="1" ht="24" customHeight="1" spans="1:15">
      <c r="A4" s="3"/>
      <c r="B4" s="3" t="s">
        <v>58</v>
      </c>
      <c r="C4" s="3" t="s">
        <v>59</v>
      </c>
      <c r="D4" s="3" t="s">
        <v>58</v>
      </c>
      <c r="E4" s="3" t="s">
        <v>59</v>
      </c>
      <c r="F4" s="3" t="s">
        <v>58</v>
      </c>
      <c r="G4" s="3" t="s">
        <v>59</v>
      </c>
      <c r="H4" s="3" t="s">
        <v>58</v>
      </c>
      <c r="I4" s="3" t="s">
        <v>59</v>
      </c>
      <c r="J4" s="10" t="s">
        <v>60</v>
      </c>
      <c r="K4" s="10" t="s">
        <v>61</v>
      </c>
      <c r="L4" s="10" t="s">
        <v>60</v>
      </c>
      <c r="M4" s="10" t="s">
        <v>61</v>
      </c>
      <c r="N4" s="14"/>
      <c r="O4" s="14"/>
    </row>
    <row r="5" s="1" customFormat="1" ht="66" customHeight="1" spans="1:15">
      <c r="A5" s="7" t="s">
        <v>12</v>
      </c>
      <c r="B5" s="8">
        <v>30</v>
      </c>
      <c r="C5" s="8">
        <v>30</v>
      </c>
      <c r="D5" s="8">
        <v>30</v>
      </c>
      <c r="E5" s="8">
        <v>30</v>
      </c>
      <c r="F5" s="8" t="s">
        <v>13</v>
      </c>
      <c r="G5" s="8" t="s">
        <v>13</v>
      </c>
      <c r="H5" s="8">
        <v>20</v>
      </c>
      <c r="I5" s="8">
        <v>20</v>
      </c>
      <c r="J5" s="8">
        <v>10</v>
      </c>
      <c r="K5" s="8">
        <v>10</v>
      </c>
      <c r="L5" s="8">
        <v>5</v>
      </c>
      <c r="M5" s="8">
        <v>5</v>
      </c>
      <c r="N5" s="15" t="s">
        <v>14</v>
      </c>
      <c r="O5" s="15" t="s">
        <v>15</v>
      </c>
    </row>
    <row r="6" s="1" customFormat="1" ht="48" customHeight="1" spans="1:15">
      <c r="A6" s="8" t="s">
        <v>16</v>
      </c>
      <c r="B6" s="8">
        <v>22</v>
      </c>
      <c r="C6" s="8">
        <v>22</v>
      </c>
      <c r="D6" s="8">
        <v>22</v>
      </c>
      <c r="E6" s="8">
        <v>22</v>
      </c>
      <c r="F6" s="8" t="s">
        <v>13</v>
      </c>
      <c r="G6" s="8" t="s">
        <v>13</v>
      </c>
      <c r="H6" s="8">
        <v>12</v>
      </c>
      <c r="I6" s="8">
        <v>12</v>
      </c>
      <c r="J6" s="8">
        <v>7</v>
      </c>
      <c r="K6" s="8">
        <v>7</v>
      </c>
      <c r="L6" s="8">
        <v>4</v>
      </c>
      <c r="M6" s="8">
        <v>4</v>
      </c>
      <c r="N6" s="15" t="s">
        <v>17</v>
      </c>
      <c r="O6" s="16"/>
    </row>
    <row r="7" s="1" customFormat="1" ht="14.25" spans="1:15">
      <c r="A7" s="8" t="s">
        <v>18</v>
      </c>
      <c r="B7" s="8">
        <v>8</v>
      </c>
      <c r="C7" s="8">
        <v>8</v>
      </c>
      <c r="D7" s="8">
        <v>8</v>
      </c>
      <c r="E7" s="8">
        <v>8</v>
      </c>
      <c r="F7" s="8" t="s">
        <v>13</v>
      </c>
      <c r="G7" s="8" t="s">
        <v>13</v>
      </c>
      <c r="H7" s="8">
        <v>8</v>
      </c>
      <c r="I7" s="8">
        <v>8</v>
      </c>
      <c r="J7" s="8">
        <v>5</v>
      </c>
      <c r="K7" s="8">
        <v>5</v>
      </c>
      <c r="L7" s="8">
        <v>3</v>
      </c>
      <c r="M7" s="8">
        <v>3</v>
      </c>
      <c r="N7" s="15"/>
      <c r="O7" s="16"/>
    </row>
    <row r="8" s="1" customFormat="1" ht="14.25" spans="1:15">
      <c r="A8" s="8" t="s">
        <v>19</v>
      </c>
      <c r="B8" s="8">
        <v>8</v>
      </c>
      <c r="C8" s="8">
        <v>8</v>
      </c>
      <c r="D8" s="8">
        <v>8</v>
      </c>
      <c r="E8" s="8">
        <v>8</v>
      </c>
      <c r="F8" s="8" t="s">
        <v>13</v>
      </c>
      <c r="G8" s="8" t="s">
        <v>13</v>
      </c>
      <c r="H8" s="8">
        <v>5</v>
      </c>
      <c r="I8" s="8">
        <v>5</v>
      </c>
      <c r="J8" s="8">
        <v>5</v>
      </c>
      <c r="K8" s="8">
        <v>5</v>
      </c>
      <c r="L8" s="8">
        <v>3</v>
      </c>
      <c r="M8" s="8">
        <v>3</v>
      </c>
      <c r="N8" s="15" t="s">
        <v>20</v>
      </c>
      <c r="O8" s="16"/>
    </row>
    <row r="9" s="1" customFormat="1" ht="14.25" spans="1:15">
      <c r="A9" s="8" t="s">
        <v>21</v>
      </c>
      <c r="B9" s="8">
        <v>16</v>
      </c>
      <c r="C9" s="8">
        <v>16</v>
      </c>
      <c r="D9" s="8">
        <v>16</v>
      </c>
      <c r="E9" s="8">
        <v>16</v>
      </c>
      <c r="F9" s="8" t="s">
        <v>13</v>
      </c>
      <c r="G9" s="8" t="s">
        <v>13</v>
      </c>
      <c r="H9" s="8">
        <v>10</v>
      </c>
      <c r="I9" s="8">
        <v>10</v>
      </c>
      <c r="J9" s="8">
        <v>6</v>
      </c>
      <c r="K9" s="8">
        <v>6</v>
      </c>
      <c r="L9" s="8">
        <v>3</v>
      </c>
      <c r="M9" s="8">
        <v>3</v>
      </c>
      <c r="N9" s="15"/>
      <c r="O9" s="16"/>
    </row>
    <row r="10" s="1" customFormat="1" ht="22.5" spans="1:15">
      <c r="A10" s="8" t="s">
        <v>22</v>
      </c>
      <c r="B10" s="8">
        <v>6</v>
      </c>
      <c r="C10" s="8">
        <v>6</v>
      </c>
      <c r="D10" s="8">
        <v>6</v>
      </c>
      <c r="E10" s="8">
        <v>6</v>
      </c>
      <c r="F10" s="8" t="s">
        <v>13</v>
      </c>
      <c r="G10" s="8" t="s">
        <v>13</v>
      </c>
      <c r="H10" s="8">
        <v>4</v>
      </c>
      <c r="I10" s="8">
        <v>4</v>
      </c>
      <c r="J10" s="8">
        <v>2</v>
      </c>
      <c r="K10" s="8">
        <v>2</v>
      </c>
      <c r="L10" s="8">
        <v>2</v>
      </c>
      <c r="M10" s="8">
        <v>2</v>
      </c>
      <c r="N10" s="15" t="s">
        <v>23</v>
      </c>
      <c r="O10" s="16"/>
    </row>
    <row r="11" s="1" customFormat="1" ht="14.25" spans="1:15">
      <c r="A11" s="8" t="s">
        <v>24</v>
      </c>
      <c r="B11" s="8">
        <v>5</v>
      </c>
      <c r="C11" s="8">
        <v>5</v>
      </c>
      <c r="D11" s="8">
        <v>5</v>
      </c>
      <c r="E11" s="8">
        <v>5</v>
      </c>
      <c r="F11" s="8" t="s">
        <v>13</v>
      </c>
      <c r="G11" s="8" t="s">
        <v>13</v>
      </c>
      <c r="H11" s="8">
        <v>5</v>
      </c>
      <c r="I11" s="8">
        <v>5</v>
      </c>
      <c r="J11" s="8">
        <v>2</v>
      </c>
      <c r="K11" s="8">
        <v>2</v>
      </c>
      <c r="L11" s="8">
        <v>2</v>
      </c>
      <c r="M11" s="8">
        <v>2</v>
      </c>
      <c r="N11" s="15"/>
      <c r="O11" s="16"/>
    </row>
    <row r="12" s="1" customFormat="1" ht="33.75" spans="1:15">
      <c r="A12" s="8" t="s">
        <v>25</v>
      </c>
      <c r="B12" s="8">
        <v>7</v>
      </c>
      <c r="C12" s="8">
        <v>7</v>
      </c>
      <c r="D12" s="8">
        <v>7</v>
      </c>
      <c r="E12" s="8">
        <v>7</v>
      </c>
      <c r="F12" s="8" t="s">
        <v>13</v>
      </c>
      <c r="G12" s="8" t="s">
        <v>13</v>
      </c>
      <c r="H12" s="8">
        <v>5</v>
      </c>
      <c r="I12" s="8">
        <v>5</v>
      </c>
      <c r="J12" s="8">
        <v>3</v>
      </c>
      <c r="K12" s="8">
        <v>3</v>
      </c>
      <c r="L12" s="8">
        <v>2</v>
      </c>
      <c r="M12" s="8">
        <v>2</v>
      </c>
      <c r="N12" s="15" t="s">
        <v>62</v>
      </c>
      <c r="O12" s="16"/>
    </row>
    <row r="13" s="1" customFormat="1" ht="14.25" spans="1:15">
      <c r="A13" s="8" t="s">
        <v>27</v>
      </c>
      <c r="B13" s="8">
        <v>12</v>
      </c>
      <c r="C13" s="8">
        <v>12</v>
      </c>
      <c r="D13" s="8">
        <v>12</v>
      </c>
      <c r="E13" s="8">
        <v>12</v>
      </c>
      <c r="F13" s="8" t="s">
        <v>13</v>
      </c>
      <c r="G13" s="8" t="s">
        <v>13</v>
      </c>
      <c r="H13" s="8">
        <v>10</v>
      </c>
      <c r="I13" s="8">
        <v>10</v>
      </c>
      <c r="J13" s="8">
        <v>5</v>
      </c>
      <c r="K13" s="8">
        <v>5</v>
      </c>
      <c r="L13" s="8">
        <v>2</v>
      </c>
      <c r="M13" s="8">
        <v>2</v>
      </c>
      <c r="N13" s="15"/>
      <c r="O13" s="16"/>
    </row>
    <row r="14" s="1" customFormat="1" ht="28" customHeight="1" spans="1:15">
      <c r="A14" s="8" t="s">
        <v>28</v>
      </c>
      <c r="B14" s="8">
        <v>7</v>
      </c>
      <c r="C14" s="8">
        <v>7</v>
      </c>
      <c r="D14" s="8">
        <v>7</v>
      </c>
      <c r="E14" s="8">
        <v>7</v>
      </c>
      <c r="F14" s="8" t="s">
        <v>13</v>
      </c>
      <c r="G14" s="8" t="s">
        <v>13</v>
      </c>
      <c r="H14" s="8">
        <v>5</v>
      </c>
      <c r="I14" s="8">
        <v>5</v>
      </c>
      <c r="J14" s="8">
        <v>3</v>
      </c>
      <c r="K14" s="8">
        <v>3</v>
      </c>
      <c r="L14" s="8">
        <v>2</v>
      </c>
      <c r="M14" s="8">
        <v>2</v>
      </c>
      <c r="N14" s="15" t="s">
        <v>29</v>
      </c>
      <c r="O14" s="16"/>
    </row>
    <row r="15" s="1" customFormat="1" ht="28" customHeight="1" spans="1:15">
      <c r="A15" s="8" t="s">
        <v>30</v>
      </c>
      <c r="B15" s="8">
        <v>12</v>
      </c>
      <c r="C15" s="8">
        <v>12</v>
      </c>
      <c r="D15" s="8">
        <v>12</v>
      </c>
      <c r="E15" s="8">
        <v>12</v>
      </c>
      <c r="F15" s="8" t="s">
        <v>13</v>
      </c>
      <c r="G15" s="8" t="s">
        <v>13</v>
      </c>
      <c r="H15" s="8">
        <v>8</v>
      </c>
      <c r="I15" s="8">
        <v>8</v>
      </c>
      <c r="J15" s="8">
        <v>5</v>
      </c>
      <c r="K15" s="8">
        <v>5</v>
      </c>
      <c r="L15" s="8">
        <v>2</v>
      </c>
      <c r="M15" s="8">
        <v>2</v>
      </c>
      <c r="N15" s="15" t="s">
        <v>31</v>
      </c>
      <c r="O15" s="16"/>
    </row>
    <row r="16" s="1" customFormat="1" ht="14.25" spans="1:15">
      <c r="A16" s="8" t="s">
        <v>32</v>
      </c>
      <c r="B16" s="8">
        <v>7</v>
      </c>
      <c r="C16" s="8">
        <v>7</v>
      </c>
      <c r="D16" s="8">
        <v>7</v>
      </c>
      <c r="E16" s="8">
        <v>7</v>
      </c>
      <c r="F16" s="8" t="s">
        <v>13</v>
      </c>
      <c r="G16" s="8" t="s">
        <v>13</v>
      </c>
      <c r="H16" s="8">
        <v>5</v>
      </c>
      <c r="I16" s="8">
        <v>5</v>
      </c>
      <c r="J16" s="8">
        <v>2</v>
      </c>
      <c r="K16" s="8">
        <v>2</v>
      </c>
      <c r="L16" s="8">
        <v>2</v>
      </c>
      <c r="M16" s="8">
        <v>2</v>
      </c>
      <c r="N16" s="15"/>
      <c r="O16" s="16"/>
    </row>
    <row r="17" s="1" customFormat="1" ht="52" customHeight="1" spans="1:15">
      <c r="A17" s="8" t="s">
        <v>33</v>
      </c>
      <c r="B17" s="8">
        <v>5</v>
      </c>
      <c r="C17" s="8">
        <v>5</v>
      </c>
      <c r="D17" s="8">
        <v>5</v>
      </c>
      <c r="E17" s="8">
        <v>5</v>
      </c>
      <c r="F17" s="8" t="s">
        <v>13</v>
      </c>
      <c r="G17" s="8" t="s">
        <v>13</v>
      </c>
      <c r="H17" s="8">
        <v>5</v>
      </c>
      <c r="I17" s="8">
        <v>5</v>
      </c>
      <c r="J17" s="8">
        <v>2</v>
      </c>
      <c r="K17" s="8">
        <v>2</v>
      </c>
      <c r="L17" s="8">
        <v>2</v>
      </c>
      <c r="M17" s="8">
        <v>2</v>
      </c>
      <c r="N17" s="15" t="s">
        <v>34</v>
      </c>
      <c r="O17" s="16"/>
    </row>
    <row r="18" s="1" customFormat="1" ht="14.25" spans="1:15">
      <c r="A18" s="8" t="s">
        <v>35</v>
      </c>
      <c r="B18" s="8">
        <v>5</v>
      </c>
      <c r="C18" s="8">
        <v>5</v>
      </c>
      <c r="D18" s="8">
        <v>5</v>
      </c>
      <c r="E18" s="8">
        <v>5</v>
      </c>
      <c r="F18" s="8" t="s">
        <v>13</v>
      </c>
      <c r="G18" s="8" t="s">
        <v>13</v>
      </c>
      <c r="H18" s="8">
        <v>5</v>
      </c>
      <c r="I18" s="8">
        <v>5</v>
      </c>
      <c r="J18" s="8">
        <v>2</v>
      </c>
      <c r="K18" s="8">
        <v>2</v>
      </c>
      <c r="L18" s="8">
        <v>2</v>
      </c>
      <c r="M18" s="8">
        <v>2</v>
      </c>
      <c r="N18" s="15"/>
      <c r="O18" s="16"/>
    </row>
    <row r="19" s="1" customFormat="1" ht="14.25" spans="1:15">
      <c r="A19" s="8" t="s">
        <v>36</v>
      </c>
      <c r="B19" s="8">
        <v>4</v>
      </c>
      <c r="C19" s="8">
        <v>4</v>
      </c>
      <c r="D19" s="8">
        <v>4</v>
      </c>
      <c r="E19" s="8">
        <v>4</v>
      </c>
      <c r="F19" s="8" t="s">
        <v>13</v>
      </c>
      <c r="G19" s="8" t="s">
        <v>13</v>
      </c>
      <c r="H19" s="8">
        <v>4</v>
      </c>
      <c r="I19" s="8">
        <v>4</v>
      </c>
      <c r="J19" s="8">
        <v>1</v>
      </c>
      <c r="K19" s="8">
        <v>1</v>
      </c>
      <c r="L19" s="8">
        <v>1</v>
      </c>
      <c r="M19" s="8">
        <v>1</v>
      </c>
      <c r="N19" s="17"/>
      <c r="O19" s="16"/>
    </row>
    <row r="20" s="1" customFormat="1" ht="14.25" spans="1:15">
      <c r="A20" s="8" t="s">
        <v>37</v>
      </c>
      <c r="B20" s="8">
        <v>4</v>
      </c>
      <c r="C20" s="8">
        <v>4</v>
      </c>
      <c r="D20" s="8">
        <v>4</v>
      </c>
      <c r="E20" s="8">
        <v>4</v>
      </c>
      <c r="F20" s="8" t="s">
        <v>13</v>
      </c>
      <c r="G20" s="8" t="s">
        <v>13</v>
      </c>
      <c r="H20" s="8">
        <v>4</v>
      </c>
      <c r="I20" s="8">
        <v>4</v>
      </c>
      <c r="J20" s="8">
        <v>1</v>
      </c>
      <c r="K20" s="8">
        <v>1</v>
      </c>
      <c r="L20" s="8">
        <v>1</v>
      </c>
      <c r="M20" s="8">
        <v>1</v>
      </c>
      <c r="N20" s="15"/>
      <c r="O20" s="18"/>
    </row>
    <row r="21" s="1" customFormat="1" ht="110" customHeight="1" spans="1:15">
      <c r="A21" s="7" t="s">
        <v>38</v>
      </c>
      <c r="B21" s="8" t="s">
        <v>13</v>
      </c>
      <c r="C21" s="8" t="s">
        <v>13</v>
      </c>
      <c r="D21" s="8" t="s">
        <v>13</v>
      </c>
      <c r="E21" s="8" t="s">
        <v>13</v>
      </c>
      <c r="F21" s="7" t="s">
        <v>63</v>
      </c>
      <c r="G21" s="7" t="s">
        <v>63</v>
      </c>
      <c r="H21" s="7" t="s">
        <v>64</v>
      </c>
      <c r="I21" s="7" t="s">
        <v>64</v>
      </c>
      <c r="J21" s="7" t="s">
        <v>13</v>
      </c>
      <c r="K21" s="7" t="s">
        <v>13</v>
      </c>
      <c r="L21" s="7" t="s">
        <v>65</v>
      </c>
      <c r="M21" s="7" t="s">
        <v>65</v>
      </c>
      <c r="N21" s="15" t="s">
        <v>43</v>
      </c>
      <c r="O21" s="15" t="s">
        <v>44</v>
      </c>
    </row>
    <row r="22" s="1" customFormat="1" ht="21" customHeight="1" spans="1:15">
      <c r="A22" s="3" t="s">
        <v>45</v>
      </c>
      <c r="B22" s="3">
        <f>SUM(B5:B20)</f>
        <v>158</v>
      </c>
      <c r="C22" s="3">
        <f>SUM(C5:C20)</f>
        <v>158</v>
      </c>
      <c r="D22" s="3">
        <f>SUM(D5:D20)</f>
        <v>158</v>
      </c>
      <c r="E22" s="3">
        <f>SUM(E5:E20)</f>
        <v>158</v>
      </c>
      <c r="F22" s="3">
        <f>33*5+58*3</f>
        <v>339</v>
      </c>
      <c r="G22" s="3">
        <f>33*5+58*3</f>
        <v>339</v>
      </c>
      <c r="H22" s="3">
        <f>33*3+58*2+SUM(H5:H20)</f>
        <v>330</v>
      </c>
      <c r="I22" s="3">
        <f>33*3+58*2+SUM(I5:I20)</f>
        <v>330</v>
      </c>
      <c r="J22" s="3">
        <f>SUM(J5:J20)</f>
        <v>61</v>
      </c>
      <c r="K22" s="3">
        <f>SUM(K5:K20)</f>
        <v>61</v>
      </c>
      <c r="L22" s="3">
        <f>SUM(L5:L20)+91</f>
        <v>129</v>
      </c>
      <c r="M22" s="3">
        <f>SUM(M5:M20)+91</f>
        <v>129</v>
      </c>
      <c r="N22" s="9">
        <v>32</v>
      </c>
      <c r="O22" s="9">
        <v>8</v>
      </c>
    </row>
    <row r="23" s="1" customFormat="1" ht="20" customHeight="1" spans="1:15">
      <c r="A23" s="3" t="s">
        <v>46</v>
      </c>
      <c r="B23" s="20" t="s">
        <v>66</v>
      </c>
      <c r="C23" s="21"/>
      <c r="D23" s="21"/>
      <c r="E23" s="21"/>
      <c r="F23" s="21"/>
      <c r="G23" s="21"/>
      <c r="H23" s="21"/>
      <c r="I23" s="21"/>
      <c r="J23" s="21"/>
      <c r="K23" s="21"/>
      <c r="L23" s="21"/>
      <c r="M23" s="21"/>
      <c r="N23" s="21"/>
      <c r="O23" s="23"/>
    </row>
    <row r="24" s="1" customFormat="1" ht="60" customHeight="1" spans="1:15">
      <c r="A24" s="11" t="s">
        <v>67</v>
      </c>
      <c r="B24" s="12"/>
      <c r="C24" s="12"/>
      <c r="D24" s="12"/>
      <c r="E24" s="12"/>
      <c r="F24" s="12"/>
      <c r="G24" s="12"/>
      <c r="H24" s="12"/>
      <c r="I24" s="12"/>
      <c r="J24" s="12"/>
      <c r="K24" s="12"/>
      <c r="L24" s="12"/>
      <c r="M24" s="12"/>
      <c r="N24" s="12"/>
      <c r="O24" s="12"/>
    </row>
  </sheetData>
  <mergeCells count="14">
    <mergeCell ref="A1:O1"/>
    <mergeCell ref="B2:I2"/>
    <mergeCell ref="J2:M2"/>
    <mergeCell ref="B3:C3"/>
    <mergeCell ref="D3:E3"/>
    <mergeCell ref="F3:G3"/>
    <mergeCell ref="H3:I3"/>
    <mergeCell ref="J3:K3"/>
    <mergeCell ref="L3:M3"/>
    <mergeCell ref="B23:O23"/>
    <mergeCell ref="A24:O24"/>
    <mergeCell ref="A2:A4"/>
    <mergeCell ref="N2:N4"/>
    <mergeCell ref="O2:O4"/>
  </mergeCells>
  <pageMargins left="0.75" right="0.75" top="1" bottom="1" header="0.5" footer="0.5"/>
  <pageSetup paperSize="9" scale="6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topLeftCell="A4" workbookViewId="0">
      <selection activeCell="P24" sqref="P24"/>
    </sheetView>
  </sheetViews>
  <sheetFormatPr defaultColWidth="9" defaultRowHeight="13.5"/>
  <cols>
    <col min="1" max="1" width="11.125" customWidth="1"/>
    <col min="2" max="2" width="5.625" customWidth="1"/>
    <col min="3" max="3" width="8" customWidth="1"/>
    <col min="4" max="4" width="8.75" customWidth="1"/>
    <col min="5" max="5" width="8.25" customWidth="1"/>
    <col min="6" max="6" width="7.625" customWidth="1"/>
    <col min="7" max="7" width="12.125" customWidth="1"/>
    <col min="8" max="8" width="11.625" customWidth="1"/>
    <col min="9" max="9" width="7.75" customWidth="1"/>
    <col min="10" max="10" width="6.25" customWidth="1"/>
    <col min="11" max="11" width="7.625" customWidth="1"/>
    <col min="12" max="12" width="7.875" customWidth="1"/>
    <col min="13" max="13" width="7.5" customWidth="1"/>
    <col min="14" max="14" width="7.625" customWidth="1"/>
    <col min="15" max="15" width="11.25" customWidth="1"/>
    <col min="16" max="16" width="11" customWidth="1"/>
    <col min="17" max="17" width="8.625" customWidth="1"/>
    <col min="18" max="18" width="16.125" customWidth="1"/>
    <col min="19" max="19" width="14.25" customWidth="1"/>
  </cols>
  <sheetData>
    <row r="1" s="1" customFormat="1" ht="29" customHeight="1" spans="1:19">
      <c r="A1" s="2" t="s">
        <v>68</v>
      </c>
      <c r="B1" s="2"/>
      <c r="C1" s="2"/>
      <c r="D1" s="2"/>
      <c r="E1" s="2"/>
      <c r="F1" s="2"/>
      <c r="G1" s="2"/>
      <c r="H1" s="2"/>
      <c r="I1" s="2"/>
      <c r="J1" s="2"/>
      <c r="K1" s="2"/>
      <c r="L1" s="2"/>
      <c r="M1" s="2"/>
      <c r="N1" s="2"/>
      <c r="O1" s="2"/>
      <c r="P1" s="2"/>
      <c r="Q1" s="2"/>
      <c r="R1" s="2"/>
      <c r="S1" s="2"/>
    </row>
    <row r="2" s="1" customFormat="1" ht="29" customHeight="1" spans="1:19">
      <c r="A2" s="3" t="s">
        <v>3</v>
      </c>
      <c r="B2" s="4" t="s">
        <v>69</v>
      </c>
      <c r="C2" s="4"/>
      <c r="D2" s="4"/>
      <c r="E2" s="4"/>
      <c r="F2" s="4"/>
      <c r="G2" s="4"/>
      <c r="H2" s="4"/>
      <c r="I2" s="4"/>
      <c r="J2" s="4" t="s">
        <v>70</v>
      </c>
      <c r="K2" s="4"/>
      <c r="L2" s="4"/>
      <c r="M2" s="4"/>
      <c r="N2" s="4"/>
      <c r="O2" s="4"/>
      <c r="P2" s="4"/>
      <c r="Q2" s="4"/>
      <c r="R2" s="13" t="s">
        <v>71</v>
      </c>
      <c r="S2" s="13" t="s">
        <v>11</v>
      </c>
    </row>
    <row r="3" s="1" customFormat="1" ht="33.75" spans="1:19">
      <c r="A3" s="3"/>
      <c r="B3" s="5" t="s">
        <v>72</v>
      </c>
      <c r="C3" s="5" t="s">
        <v>73</v>
      </c>
      <c r="D3" s="6" t="s">
        <v>74</v>
      </c>
      <c r="E3" s="6" t="s">
        <v>75</v>
      </c>
      <c r="F3" s="6" t="s">
        <v>5</v>
      </c>
      <c r="G3" s="6" t="s">
        <v>76</v>
      </c>
      <c r="H3" s="6" t="s">
        <v>7</v>
      </c>
      <c r="I3" s="6" t="s">
        <v>77</v>
      </c>
      <c r="J3" s="5" t="s">
        <v>72</v>
      </c>
      <c r="K3" s="5" t="s">
        <v>73</v>
      </c>
      <c r="L3" s="6" t="s">
        <v>74</v>
      </c>
      <c r="M3" s="6" t="s">
        <v>75</v>
      </c>
      <c r="N3" s="6" t="s">
        <v>5</v>
      </c>
      <c r="O3" s="6" t="s">
        <v>76</v>
      </c>
      <c r="P3" s="6" t="s">
        <v>7</v>
      </c>
      <c r="Q3" s="6" t="s">
        <v>77</v>
      </c>
      <c r="R3" s="14"/>
      <c r="S3" s="14"/>
    </row>
    <row r="4" s="1" customFormat="1" ht="45" spans="1:19">
      <c r="A4" s="7" t="s">
        <v>12</v>
      </c>
      <c r="B4" s="8">
        <v>30</v>
      </c>
      <c r="C4" s="8">
        <v>30</v>
      </c>
      <c r="D4" s="8" t="s">
        <v>13</v>
      </c>
      <c r="E4" s="8">
        <v>20</v>
      </c>
      <c r="F4" s="8">
        <v>20</v>
      </c>
      <c r="G4" s="8">
        <v>10</v>
      </c>
      <c r="H4" s="8" t="s">
        <v>13</v>
      </c>
      <c r="I4" s="8" t="s">
        <v>13</v>
      </c>
      <c r="J4" s="8">
        <v>10</v>
      </c>
      <c r="K4" s="8">
        <v>10</v>
      </c>
      <c r="L4" s="7" t="s">
        <v>13</v>
      </c>
      <c r="M4" s="8">
        <v>7</v>
      </c>
      <c r="N4" s="8">
        <v>7</v>
      </c>
      <c r="O4" s="8">
        <v>7</v>
      </c>
      <c r="P4" s="8" t="s">
        <v>13</v>
      </c>
      <c r="Q4" s="8" t="s">
        <v>13</v>
      </c>
      <c r="R4" s="15" t="s">
        <v>14</v>
      </c>
      <c r="S4" s="15" t="s">
        <v>15</v>
      </c>
    </row>
    <row r="5" s="1" customFormat="1" ht="45" spans="1:19">
      <c r="A5" s="8" t="s">
        <v>16</v>
      </c>
      <c r="B5" s="8">
        <v>22</v>
      </c>
      <c r="C5" s="8">
        <v>22</v>
      </c>
      <c r="D5" s="8" t="s">
        <v>13</v>
      </c>
      <c r="E5" s="8">
        <v>14</v>
      </c>
      <c r="F5" s="8">
        <v>14</v>
      </c>
      <c r="G5" s="8">
        <v>7</v>
      </c>
      <c r="H5" s="8" t="s">
        <v>13</v>
      </c>
      <c r="I5" s="8" t="s">
        <v>13</v>
      </c>
      <c r="J5" s="8">
        <v>7</v>
      </c>
      <c r="K5" s="8">
        <v>7</v>
      </c>
      <c r="L5" s="7" t="s">
        <v>13</v>
      </c>
      <c r="M5" s="8">
        <v>5</v>
      </c>
      <c r="N5" s="8">
        <v>5</v>
      </c>
      <c r="O5" s="8">
        <v>5</v>
      </c>
      <c r="P5" s="8" t="s">
        <v>13</v>
      </c>
      <c r="Q5" s="8" t="s">
        <v>13</v>
      </c>
      <c r="R5" s="15" t="s">
        <v>17</v>
      </c>
      <c r="S5" s="16"/>
    </row>
    <row r="6" s="1" customFormat="1" ht="14.25" spans="1:19">
      <c r="A6" s="8" t="s">
        <v>18</v>
      </c>
      <c r="B6" s="8">
        <v>7</v>
      </c>
      <c r="C6" s="8">
        <v>7</v>
      </c>
      <c r="D6" s="8" t="s">
        <v>13</v>
      </c>
      <c r="E6" s="8">
        <v>5</v>
      </c>
      <c r="F6" s="8">
        <v>5</v>
      </c>
      <c r="G6" s="8">
        <v>3</v>
      </c>
      <c r="H6" s="8" t="s">
        <v>13</v>
      </c>
      <c r="I6" s="8" t="s">
        <v>13</v>
      </c>
      <c r="J6" s="8">
        <v>3</v>
      </c>
      <c r="K6" s="8">
        <v>3</v>
      </c>
      <c r="L6" s="7" t="s">
        <v>13</v>
      </c>
      <c r="M6" s="8">
        <v>2</v>
      </c>
      <c r="N6" s="8">
        <v>2</v>
      </c>
      <c r="O6" s="8">
        <v>2</v>
      </c>
      <c r="P6" s="8" t="s">
        <v>13</v>
      </c>
      <c r="Q6" s="8" t="s">
        <v>13</v>
      </c>
      <c r="R6" s="15"/>
      <c r="S6" s="16"/>
    </row>
    <row r="7" s="1" customFormat="1" ht="14.25" spans="1:19">
      <c r="A7" s="8" t="s">
        <v>19</v>
      </c>
      <c r="B7" s="8">
        <v>7</v>
      </c>
      <c r="C7" s="8">
        <v>7</v>
      </c>
      <c r="D7" s="8" t="s">
        <v>13</v>
      </c>
      <c r="E7" s="8">
        <v>5</v>
      </c>
      <c r="F7" s="8">
        <v>5</v>
      </c>
      <c r="G7" s="8">
        <v>3</v>
      </c>
      <c r="H7" s="8" t="s">
        <v>13</v>
      </c>
      <c r="I7" s="8" t="s">
        <v>13</v>
      </c>
      <c r="J7" s="8">
        <v>3</v>
      </c>
      <c r="K7" s="8">
        <v>3</v>
      </c>
      <c r="L7" s="7" t="s">
        <v>13</v>
      </c>
      <c r="M7" s="8">
        <v>2</v>
      </c>
      <c r="N7" s="8">
        <v>2</v>
      </c>
      <c r="O7" s="8">
        <v>2</v>
      </c>
      <c r="P7" s="8" t="s">
        <v>13</v>
      </c>
      <c r="Q7" s="8" t="s">
        <v>13</v>
      </c>
      <c r="R7" s="15" t="s">
        <v>20</v>
      </c>
      <c r="S7" s="16"/>
    </row>
    <row r="8" s="1" customFormat="1" ht="14.25" spans="1:19">
      <c r="A8" s="8" t="s">
        <v>21</v>
      </c>
      <c r="B8" s="8">
        <v>11</v>
      </c>
      <c r="C8" s="8">
        <v>11</v>
      </c>
      <c r="D8" s="8" t="s">
        <v>13</v>
      </c>
      <c r="E8" s="8">
        <v>7</v>
      </c>
      <c r="F8" s="8">
        <v>7</v>
      </c>
      <c r="G8" s="8">
        <v>4</v>
      </c>
      <c r="H8" s="8" t="s">
        <v>13</v>
      </c>
      <c r="I8" s="8" t="s">
        <v>13</v>
      </c>
      <c r="J8" s="8">
        <v>4</v>
      </c>
      <c r="K8" s="8">
        <v>4</v>
      </c>
      <c r="L8" s="7" t="s">
        <v>13</v>
      </c>
      <c r="M8" s="8">
        <v>3</v>
      </c>
      <c r="N8" s="8">
        <v>3</v>
      </c>
      <c r="O8" s="8">
        <v>3</v>
      </c>
      <c r="P8" s="8" t="s">
        <v>13</v>
      </c>
      <c r="Q8" s="8" t="s">
        <v>13</v>
      </c>
      <c r="R8" s="15"/>
      <c r="S8" s="16"/>
    </row>
    <row r="9" s="1" customFormat="1" ht="22.5" spans="1:19">
      <c r="A9" s="8" t="s">
        <v>22</v>
      </c>
      <c r="B9" s="8">
        <v>4</v>
      </c>
      <c r="C9" s="8">
        <v>4</v>
      </c>
      <c r="D9" s="8" t="s">
        <v>13</v>
      </c>
      <c r="E9" s="8">
        <v>3</v>
      </c>
      <c r="F9" s="8">
        <v>3</v>
      </c>
      <c r="G9" s="8">
        <v>2</v>
      </c>
      <c r="H9" s="8" t="s">
        <v>13</v>
      </c>
      <c r="I9" s="8" t="s">
        <v>13</v>
      </c>
      <c r="J9" s="8">
        <v>2</v>
      </c>
      <c r="K9" s="8">
        <v>2</v>
      </c>
      <c r="L9" s="7" t="s">
        <v>13</v>
      </c>
      <c r="M9" s="8">
        <v>1</v>
      </c>
      <c r="N9" s="8">
        <v>1</v>
      </c>
      <c r="O9" s="8">
        <v>1</v>
      </c>
      <c r="P9" s="8" t="s">
        <v>13</v>
      </c>
      <c r="Q9" s="8" t="s">
        <v>13</v>
      </c>
      <c r="R9" s="15" t="s">
        <v>23</v>
      </c>
      <c r="S9" s="16"/>
    </row>
    <row r="10" s="1" customFormat="1" ht="14.25" spans="1:19">
      <c r="A10" s="8" t="s">
        <v>24</v>
      </c>
      <c r="B10" s="8">
        <v>6</v>
      </c>
      <c r="C10" s="8">
        <v>6</v>
      </c>
      <c r="D10" s="8" t="s">
        <v>13</v>
      </c>
      <c r="E10" s="8">
        <v>4</v>
      </c>
      <c r="F10" s="8">
        <v>4</v>
      </c>
      <c r="G10" s="8">
        <v>2</v>
      </c>
      <c r="H10" s="8" t="s">
        <v>13</v>
      </c>
      <c r="I10" s="8" t="s">
        <v>13</v>
      </c>
      <c r="J10" s="8">
        <v>2</v>
      </c>
      <c r="K10" s="8">
        <v>2</v>
      </c>
      <c r="L10" s="7" t="s">
        <v>13</v>
      </c>
      <c r="M10" s="8">
        <v>1</v>
      </c>
      <c r="N10" s="8">
        <v>1</v>
      </c>
      <c r="O10" s="8">
        <v>1</v>
      </c>
      <c r="P10" s="8" t="s">
        <v>13</v>
      </c>
      <c r="Q10" s="8" t="s">
        <v>13</v>
      </c>
      <c r="R10" s="15"/>
      <c r="S10" s="16"/>
    </row>
    <row r="11" s="1" customFormat="1" ht="33.75" spans="1:19">
      <c r="A11" s="8" t="s">
        <v>25</v>
      </c>
      <c r="B11" s="8">
        <v>7</v>
      </c>
      <c r="C11" s="8">
        <v>7</v>
      </c>
      <c r="D11" s="8" t="s">
        <v>13</v>
      </c>
      <c r="E11" s="8">
        <v>5</v>
      </c>
      <c r="F11" s="8">
        <v>5</v>
      </c>
      <c r="G11" s="8">
        <v>3</v>
      </c>
      <c r="H11" s="8" t="s">
        <v>13</v>
      </c>
      <c r="I11" s="8" t="s">
        <v>13</v>
      </c>
      <c r="J11" s="8">
        <v>3</v>
      </c>
      <c r="K11" s="8">
        <v>3</v>
      </c>
      <c r="L11" s="7" t="s">
        <v>13</v>
      </c>
      <c r="M11" s="8">
        <v>2</v>
      </c>
      <c r="N11" s="8">
        <v>2</v>
      </c>
      <c r="O11" s="8">
        <v>2</v>
      </c>
      <c r="P11" s="8" t="s">
        <v>13</v>
      </c>
      <c r="Q11" s="8" t="s">
        <v>13</v>
      </c>
      <c r="R11" s="15" t="s">
        <v>26</v>
      </c>
      <c r="S11" s="16"/>
    </row>
    <row r="12" s="1" customFormat="1" ht="14.25" spans="1:19">
      <c r="A12" s="8" t="s">
        <v>27</v>
      </c>
      <c r="B12" s="8">
        <v>10</v>
      </c>
      <c r="C12" s="8">
        <v>10</v>
      </c>
      <c r="D12" s="8" t="s">
        <v>13</v>
      </c>
      <c r="E12" s="8">
        <v>6</v>
      </c>
      <c r="F12" s="8">
        <v>6</v>
      </c>
      <c r="G12" s="8">
        <v>3</v>
      </c>
      <c r="H12" s="8" t="s">
        <v>13</v>
      </c>
      <c r="I12" s="8" t="s">
        <v>13</v>
      </c>
      <c r="J12" s="8">
        <v>3</v>
      </c>
      <c r="K12" s="8">
        <v>3</v>
      </c>
      <c r="L12" s="7" t="s">
        <v>13</v>
      </c>
      <c r="M12" s="8">
        <v>2</v>
      </c>
      <c r="N12" s="8">
        <v>2</v>
      </c>
      <c r="O12" s="8">
        <v>2</v>
      </c>
      <c r="P12" s="8" t="s">
        <v>13</v>
      </c>
      <c r="Q12" s="8" t="s">
        <v>13</v>
      </c>
      <c r="R12" s="15"/>
      <c r="S12" s="16"/>
    </row>
    <row r="13" s="1" customFormat="1" ht="22.5" spans="1:19">
      <c r="A13" s="8" t="s">
        <v>28</v>
      </c>
      <c r="B13" s="8">
        <v>7</v>
      </c>
      <c r="C13" s="8">
        <v>7</v>
      </c>
      <c r="D13" s="8" t="s">
        <v>13</v>
      </c>
      <c r="E13" s="8">
        <v>5</v>
      </c>
      <c r="F13" s="8">
        <v>5</v>
      </c>
      <c r="G13" s="8">
        <v>3</v>
      </c>
      <c r="H13" s="8" t="s">
        <v>13</v>
      </c>
      <c r="I13" s="8" t="s">
        <v>13</v>
      </c>
      <c r="J13" s="8">
        <v>3</v>
      </c>
      <c r="K13" s="8">
        <v>3</v>
      </c>
      <c r="L13" s="7" t="s">
        <v>13</v>
      </c>
      <c r="M13" s="8">
        <v>2</v>
      </c>
      <c r="N13" s="8">
        <v>2</v>
      </c>
      <c r="O13" s="8">
        <v>2</v>
      </c>
      <c r="P13" s="8" t="s">
        <v>13</v>
      </c>
      <c r="Q13" s="8" t="s">
        <v>13</v>
      </c>
      <c r="R13" s="15" t="s">
        <v>29</v>
      </c>
      <c r="S13" s="16"/>
    </row>
    <row r="14" s="1" customFormat="1" ht="22.5" spans="1:19">
      <c r="A14" s="8" t="s">
        <v>30</v>
      </c>
      <c r="B14" s="8">
        <v>10</v>
      </c>
      <c r="C14" s="8">
        <v>10</v>
      </c>
      <c r="D14" s="8" t="s">
        <v>13</v>
      </c>
      <c r="E14" s="8">
        <v>6</v>
      </c>
      <c r="F14" s="8">
        <v>6</v>
      </c>
      <c r="G14" s="8">
        <v>3</v>
      </c>
      <c r="H14" s="8" t="s">
        <v>13</v>
      </c>
      <c r="I14" s="8" t="s">
        <v>13</v>
      </c>
      <c r="J14" s="8">
        <v>3</v>
      </c>
      <c r="K14" s="8">
        <v>3</v>
      </c>
      <c r="L14" s="7" t="s">
        <v>13</v>
      </c>
      <c r="M14" s="8">
        <v>2</v>
      </c>
      <c r="N14" s="8">
        <v>2</v>
      </c>
      <c r="O14" s="8">
        <v>2</v>
      </c>
      <c r="P14" s="8" t="s">
        <v>13</v>
      </c>
      <c r="Q14" s="8" t="s">
        <v>13</v>
      </c>
      <c r="R14" s="15" t="s">
        <v>31</v>
      </c>
      <c r="S14" s="16"/>
    </row>
    <row r="15" s="1" customFormat="1" ht="14.25" spans="1:19">
      <c r="A15" s="8" t="s">
        <v>32</v>
      </c>
      <c r="B15" s="8">
        <v>7</v>
      </c>
      <c r="C15" s="8">
        <v>7</v>
      </c>
      <c r="D15" s="8" t="s">
        <v>13</v>
      </c>
      <c r="E15" s="8">
        <v>5</v>
      </c>
      <c r="F15" s="8">
        <v>5</v>
      </c>
      <c r="G15" s="8">
        <v>3</v>
      </c>
      <c r="H15" s="8" t="s">
        <v>13</v>
      </c>
      <c r="I15" s="8" t="s">
        <v>13</v>
      </c>
      <c r="J15" s="8">
        <v>3</v>
      </c>
      <c r="K15" s="8">
        <v>3</v>
      </c>
      <c r="L15" s="7" t="s">
        <v>13</v>
      </c>
      <c r="M15" s="8">
        <v>2</v>
      </c>
      <c r="N15" s="8">
        <v>2</v>
      </c>
      <c r="O15" s="8">
        <v>2</v>
      </c>
      <c r="P15" s="8" t="s">
        <v>13</v>
      </c>
      <c r="Q15" s="8" t="s">
        <v>13</v>
      </c>
      <c r="R15" s="15"/>
      <c r="S15" s="16"/>
    </row>
    <row r="16" s="1" customFormat="1" ht="45" spans="1:19">
      <c r="A16" s="8" t="s">
        <v>33</v>
      </c>
      <c r="B16" s="8">
        <v>5</v>
      </c>
      <c r="C16" s="8">
        <v>5</v>
      </c>
      <c r="D16" s="8" t="s">
        <v>13</v>
      </c>
      <c r="E16" s="8">
        <v>3</v>
      </c>
      <c r="F16" s="8">
        <v>3</v>
      </c>
      <c r="G16" s="8">
        <v>2</v>
      </c>
      <c r="H16" s="8" t="s">
        <v>13</v>
      </c>
      <c r="I16" s="8" t="s">
        <v>13</v>
      </c>
      <c r="J16" s="8">
        <v>2</v>
      </c>
      <c r="K16" s="8">
        <v>2</v>
      </c>
      <c r="L16" s="7" t="s">
        <v>13</v>
      </c>
      <c r="M16" s="8">
        <v>1</v>
      </c>
      <c r="N16" s="8">
        <v>1</v>
      </c>
      <c r="O16" s="8">
        <v>1</v>
      </c>
      <c r="P16" s="8" t="s">
        <v>13</v>
      </c>
      <c r="Q16" s="8" t="s">
        <v>13</v>
      </c>
      <c r="R16" s="15" t="s">
        <v>34</v>
      </c>
      <c r="S16" s="16"/>
    </row>
    <row r="17" s="1" customFormat="1" ht="14.25" spans="1:19">
      <c r="A17" s="8" t="s">
        <v>35</v>
      </c>
      <c r="B17" s="8">
        <v>5</v>
      </c>
      <c r="C17" s="8">
        <v>5</v>
      </c>
      <c r="D17" s="8" t="s">
        <v>13</v>
      </c>
      <c r="E17" s="8">
        <v>3</v>
      </c>
      <c r="F17" s="8">
        <v>3</v>
      </c>
      <c r="G17" s="8">
        <v>2</v>
      </c>
      <c r="H17" s="8" t="s">
        <v>13</v>
      </c>
      <c r="I17" s="8" t="s">
        <v>13</v>
      </c>
      <c r="J17" s="8">
        <v>2</v>
      </c>
      <c r="K17" s="8">
        <v>2</v>
      </c>
      <c r="L17" s="7" t="s">
        <v>13</v>
      </c>
      <c r="M17" s="8">
        <v>1</v>
      </c>
      <c r="N17" s="8">
        <v>1</v>
      </c>
      <c r="O17" s="8">
        <v>1</v>
      </c>
      <c r="P17" s="8" t="s">
        <v>13</v>
      </c>
      <c r="Q17" s="8" t="s">
        <v>13</v>
      </c>
      <c r="R17" s="15"/>
      <c r="S17" s="16"/>
    </row>
    <row r="18" s="1" customFormat="1" ht="14.25" spans="1:19">
      <c r="A18" s="8" t="s">
        <v>36</v>
      </c>
      <c r="B18" s="8">
        <v>4</v>
      </c>
      <c r="C18" s="8">
        <v>4</v>
      </c>
      <c r="D18" s="8" t="s">
        <v>13</v>
      </c>
      <c r="E18" s="8">
        <v>2</v>
      </c>
      <c r="F18" s="8">
        <v>2</v>
      </c>
      <c r="G18" s="8">
        <v>2</v>
      </c>
      <c r="H18" s="8" t="s">
        <v>13</v>
      </c>
      <c r="I18" s="8" t="s">
        <v>13</v>
      </c>
      <c r="J18" s="8">
        <v>2</v>
      </c>
      <c r="K18" s="8">
        <v>2</v>
      </c>
      <c r="L18" s="7" t="s">
        <v>13</v>
      </c>
      <c r="M18" s="8">
        <v>1</v>
      </c>
      <c r="N18" s="8">
        <v>1</v>
      </c>
      <c r="O18" s="8">
        <v>1</v>
      </c>
      <c r="P18" s="8" t="s">
        <v>13</v>
      </c>
      <c r="Q18" s="8" t="s">
        <v>13</v>
      </c>
      <c r="R18" s="17"/>
      <c r="S18" s="16"/>
    </row>
    <row r="19" s="1" customFormat="1" ht="14.25" spans="1:19">
      <c r="A19" s="8" t="s">
        <v>37</v>
      </c>
      <c r="B19" s="8">
        <v>4</v>
      </c>
      <c r="C19" s="8">
        <v>4</v>
      </c>
      <c r="D19" s="8" t="s">
        <v>13</v>
      </c>
      <c r="E19" s="8">
        <v>2</v>
      </c>
      <c r="F19" s="8">
        <v>2</v>
      </c>
      <c r="G19" s="8">
        <v>2</v>
      </c>
      <c r="H19" s="8" t="s">
        <v>13</v>
      </c>
      <c r="I19" s="8" t="s">
        <v>13</v>
      </c>
      <c r="J19" s="8">
        <v>2</v>
      </c>
      <c r="K19" s="8">
        <v>2</v>
      </c>
      <c r="L19" s="7" t="s">
        <v>13</v>
      </c>
      <c r="M19" s="8">
        <v>1</v>
      </c>
      <c r="N19" s="8">
        <v>1</v>
      </c>
      <c r="O19" s="8">
        <v>1</v>
      </c>
      <c r="P19" s="8" t="s">
        <v>13</v>
      </c>
      <c r="Q19" s="8" t="s">
        <v>13</v>
      </c>
      <c r="R19" s="15"/>
      <c r="S19" s="18"/>
    </row>
    <row r="20" s="1" customFormat="1" ht="101.25" spans="1:19">
      <c r="A20" s="7" t="s">
        <v>38</v>
      </c>
      <c r="B20" s="8" t="s">
        <v>13</v>
      </c>
      <c r="C20" s="8" t="s">
        <v>13</v>
      </c>
      <c r="D20" s="7" t="s">
        <v>78</v>
      </c>
      <c r="E20" s="7" t="s">
        <v>13</v>
      </c>
      <c r="F20" s="7" t="s">
        <v>13</v>
      </c>
      <c r="G20" s="7" t="s">
        <v>79</v>
      </c>
      <c r="H20" s="7" t="s">
        <v>80</v>
      </c>
      <c r="I20" s="7" t="s">
        <v>81</v>
      </c>
      <c r="J20" s="7" t="s">
        <v>13</v>
      </c>
      <c r="K20" s="7" t="s">
        <v>13</v>
      </c>
      <c r="L20" s="7" t="s">
        <v>82</v>
      </c>
      <c r="M20" s="7" t="s">
        <v>13</v>
      </c>
      <c r="N20" s="7" t="s">
        <v>13</v>
      </c>
      <c r="O20" s="7" t="s">
        <v>83</v>
      </c>
      <c r="P20" s="7" t="s">
        <v>84</v>
      </c>
      <c r="Q20" s="7" t="s">
        <v>85</v>
      </c>
      <c r="R20" s="15" t="s">
        <v>43</v>
      </c>
      <c r="S20" s="15" t="s">
        <v>44</v>
      </c>
    </row>
    <row r="21" s="1" customFormat="1" ht="14.25" spans="1:19">
      <c r="A21" s="9" t="s">
        <v>86</v>
      </c>
      <c r="B21" s="3">
        <f>SUM(B4:B19)</f>
        <v>146</v>
      </c>
      <c r="C21" s="3">
        <f>SUM(C4:C19)</f>
        <v>146</v>
      </c>
      <c r="D21" s="3">
        <f>33*4+58*2</f>
        <v>248</v>
      </c>
      <c r="E21" s="3">
        <f>SUM(E4:E19)</f>
        <v>95</v>
      </c>
      <c r="F21" s="3">
        <f>SUM(F4:F19)</f>
        <v>95</v>
      </c>
      <c r="G21" s="3">
        <f>SUM(G4:G19)+2*58</f>
        <v>170</v>
      </c>
      <c r="H21" s="3">
        <f>33*4</f>
        <v>132</v>
      </c>
      <c r="I21" s="3">
        <f>91*3</f>
        <v>273</v>
      </c>
      <c r="J21" s="3">
        <f t="shared" ref="J21:N21" si="0">SUM(J4:J19)</f>
        <v>54</v>
      </c>
      <c r="K21" s="3">
        <f t="shared" si="0"/>
        <v>54</v>
      </c>
      <c r="L21" s="3">
        <v>91</v>
      </c>
      <c r="M21" s="3">
        <f t="shared" si="0"/>
        <v>35</v>
      </c>
      <c r="N21" s="3">
        <f t="shared" si="0"/>
        <v>35</v>
      </c>
      <c r="O21" s="3">
        <f>35+58*1</f>
        <v>93</v>
      </c>
      <c r="P21" s="3">
        <f>33*2</f>
        <v>66</v>
      </c>
      <c r="Q21" s="3">
        <f>91*2</f>
        <v>182</v>
      </c>
      <c r="R21" s="9">
        <v>32</v>
      </c>
      <c r="S21" s="9">
        <v>8</v>
      </c>
    </row>
    <row r="22" s="1" customFormat="1" ht="14.25" spans="1:19">
      <c r="A22" s="3" t="s">
        <v>46</v>
      </c>
      <c r="B22" s="10">
        <f>B21+C21+D21+E21+F21+G21+H21+I21+20*5+12*3</f>
        <v>1441</v>
      </c>
      <c r="C22" s="10"/>
      <c r="D22" s="10"/>
      <c r="E22" s="10"/>
      <c r="F22" s="10"/>
      <c r="G22" s="10"/>
      <c r="H22" s="10"/>
      <c r="I22" s="10"/>
      <c r="J22" s="10">
        <f>J21+K21+L21+M21+N21+O21+P21+Q21+20*5+12*3</f>
        <v>746</v>
      </c>
      <c r="K22" s="10"/>
      <c r="L22" s="10"/>
      <c r="M22" s="10"/>
      <c r="N22" s="10"/>
      <c r="O22" s="10"/>
      <c r="P22" s="10"/>
      <c r="Q22" s="10"/>
      <c r="R22" s="10">
        <f>B22+J22</f>
        <v>2187</v>
      </c>
      <c r="S22" s="10"/>
    </row>
    <row r="23" s="1" customFormat="1" ht="48" customHeight="1" spans="1:21">
      <c r="A23" s="11" t="s">
        <v>67</v>
      </c>
      <c r="B23" s="12"/>
      <c r="C23" s="12"/>
      <c r="D23" s="12"/>
      <c r="E23" s="12"/>
      <c r="F23" s="12"/>
      <c r="G23" s="12"/>
      <c r="H23" s="12"/>
      <c r="I23" s="12"/>
      <c r="J23" s="12"/>
      <c r="K23" s="12"/>
      <c r="L23" s="12"/>
      <c r="M23" s="12"/>
      <c r="N23" s="12"/>
      <c r="O23" s="12"/>
      <c r="P23" s="12"/>
      <c r="Q23" s="12"/>
      <c r="R23" s="12"/>
      <c r="S23" s="12"/>
      <c r="T23" s="19"/>
      <c r="U23" s="19"/>
    </row>
  </sheetData>
  <mergeCells count="10">
    <mergeCell ref="A1:S1"/>
    <mergeCell ref="B2:I2"/>
    <mergeCell ref="J2:Q2"/>
    <mergeCell ref="B22:I22"/>
    <mergeCell ref="J22:Q22"/>
    <mergeCell ref="R22:S22"/>
    <mergeCell ref="A23:S23"/>
    <mergeCell ref="A2:A3"/>
    <mergeCell ref="R2:R3"/>
    <mergeCell ref="S2:S3"/>
  </mergeCells>
  <pageMargins left="0.75" right="0.75" top="1" bottom="1" header="0.5" footer="0.5"/>
  <pageSetup paperSize="9" scale="68" orientation="landscape"/>
  <headerFooter/>
  <ignoredErrors>
    <ignoredError sqref="D21" formula="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2025-04-19T10:18:00Z</dcterms:created>
  <dcterms:modified xsi:type="dcterms:W3CDTF">2026-06-11T17:26:20Z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51B9A776D5F2A9DBE01C296AB13B3762</vt:lpwstr>
  </property>
  <property fmtid="{D5CDD505-2E9C-101B-9397-08002B2CF9AE}" pid="3" name="KSOProductBuildVer">
    <vt:lpwstr>2052-11.8.2.11929</vt:lpwstr>
  </property>
</Properties>
</file>